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. CTE\Carl Perkins\Perkins V\LCNA Fall 2021\Region 1 LCNA Info\LCNA Data Workbooks\"/>
    </mc:Choice>
  </mc:AlternateContent>
  <xr:revisionPtr revIDLastSave="0" documentId="13_ncr:1_{9DBA1F1C-3BE8-43B1-A306-4CB83BC49CD7}" xr6:coauthVersionLast="36" xr6:coauthVersionMax="36" xr10:uidLastSave="{00000000-0000-0000-0000-000000000000}"/>
  <bookViews>
    <workbookView xWindow="0" yWindow="0" windowWidth="20520" windowHeight="9435" tabRatio="1000" activeTab="7" xr2:uid="{D175DC0D-D013-4074-BAC2-9F6937FC15A7}"/>
  </bookViews>
  <sheets>
    <sheet name="Dodge" sheetId="7" r:id="rId1"/>
    <sheet name="Garden City" sheetId="1" r:id="rId2"/>
    <sheet name="Goodland Colby" sheetId="2" r:id="rId3"/>
    <sheet name="Great Bend" sheetId="3" r:id="rId4"/>
    <sheet name="Hays" sheetId="4" r:id="rId5"/>
    <sheet name="Hutchinson" sheetId="5" r:id="rId6"/>
    <sheet name="Liberal" sheetId="9" r:id="rId7"/>
    <sheet name="Salina" sheetId="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7" l="1"/>
  <c r="H74" i="7" s="1"/>
  <c r="G73" i="7"/>
  <c r="G74" i="7" s="1"/>
  <c r="F73" i="7"/>
  <c r="F74" i="7" s="1"/>
  <c r="E73" i="7"/>
  <c r="E74" i="7" s="1"/>
  <c r="D73" i="7"/>
  <c r="D74" i="7" s="1"/>
  <c r="C73" i="7"/>
  <c r="C74" i="7" s="1"/>
  <c r="B73" i="7"/>
  <c r="B74" i="7" s="1"/>
  <c r="H71" i="7"/>
  <c r="G71" i="7"/>
  <c r="F71" i="7"/>
  <c r="E71" i="7"/>
  <c r="D71" i="7"/>
  <c r="C71" i="7"/>
  <c r="B71" i="7"/>
  <c r="H68" i="7"/>
  <c r="G68" i="7"/>
  <c r="F68" i="7"/>
  <c r="E68" i="7"/>
  <c r="D68" i="7"/>
  <c r="C68" i="7"/>
  <c r="B68" i="7"/>
  <c r="H65" i="7"/>
  <c r="G65" i="7"/>
  <c r="F65" i="7"/>
  <c r="E65" i="7"/>
  <c r="D65" i="7"/>
  <c r="C65" i="7"/>
  <c r="B65" i="7"/>
  <c r="H62" i="7"/>
  <c r="G62" i="7"/>
  <c r="F62" i="7"/>
  <c r="E62" i="7"/>
  <c r="D62" i="7"/>
  <c r="C62" i="7"/>
  <c r="B62" i="7"/>
  <c r="H59" i="7"/>
  <c r="G59" i="7"/>
  <c r="F59" i="7"/>
  <c r="E59" i="7"/>
  <c r="D59" i="7"/>
  <c r="C59" i="7"/>
  <c r="B59" i="7"/>
  <c r="H56" i="7"/>
  <c r="G56" i="7"/>
  <c r="F56" i="7"/>
  <c r="E56" i="7"/>
  <c r="D56" i="7"/>
  <c r="C56" i="7"/>
  <c r="B56" i="7"/>
  <c r="H53" i="7"/>
  <c r="G53" i="7"/>
  <c r="F53" i="7"/>
  <c r="E53" i="7"/>
  <c r="D53" i="7"/>
  <c r="C53" i="7"/>
  <c r="B53" i="7"/>
  <c r="H50" i="7"/>
  <c r="G50" i="7"/>
  <c r="F50" i="7"/>
  <c r="E50" i="7"/>
  <c r="D50" i="7"/>
  <c r="C50" i="7"/>
  <c r="B50" i="7"/>
  <c r="H47" i="7"/>
  <c r="G47" i="7"/>
  <c r="F47" i="7"/>
  <c r="E47" i="7"/>
  <c r="D47" i="7"/>
  <c r="C47" i="7"/>
  <c r="B47" i="7"/>
  <c r="H44" i="7"/>
  <c r="G44" i="7"/>
  <c r="F44" i="7"/>
  <c r="E44" i="7"/>
  <c r="D44" i="7"/>
  <c r="C44" i="7"/>
  <c r="B44" i="7"/>
  <c r="H41" i="7"/>
  <c r="G41" i="7"/>
  <c r="F41" i="7"/>
  <c r="E41" i="7"/>
  <c r="D41" i="7"/>
  <c r="C41" i="7"/>
  <c r="B41" i="7"/>
  <c r="H38" i="7"/>
  <c r="G38" i="7"/>
  <c r="F38" i="7"/>
  <c r="E38" i="7"/>
  <c r="D38" i="7"/>
  <c r="C38" i="7"/>
  <c r="B38" i="7"/>
  <c r="C101" i="7" l="1"/>
  <c r="H31" i="7"/>
  <c r="G31" i="7"/>
  <c r="F31" i="7"/>
  <c r="E31" i="7"/>
  <c r="D31" i="7"/>
  <c r="C31" i="7"/>
  <c r="B31" i="7"/>
  <c r="H28" i="7"/>
  <c r="G28" i="7"/>
  <c r="F28" i="7"/>
  <c r="E28" i="7"/>
  <c r="D28" i="7"/>
  <c r="C28" i="7"/>
  <c r="B28" i="7"/>
  <c r="H25" i="7"/>
  <c r="G25" i="7"/>
  <c r="F25" i="7"/>
  <c r="E25" i="7"/>
  <c r="D25" i="7"/>
  <c r="C25" i="7"/>
  <c r="B25" i="7"/>
  <c r="H22" i="7"/>
  <c r="G22" i="7"/>
  <c r="F22" i="7"/>
  <c r="E22" i="7"/>
  <c r="D22" i="7"/>
  <c r="C22" i="7"/>
  <c r="B22" i="7"/>
  <c r="H19" i="7"/>
  <c r="G19" i="7"/>
  <c r="F19" i="7"/>
  <c r="E19" i="7"/>
  <c r="D19" i="7"/>
  <c r="C19" i="7"/>
  <c r="B19" i="7"/>
  <c r="H16" i="7"/>
  <c r="G16" i="7"/>
  <c r="F16" i="7"/>
  <c r="E16" i="7"/>
  <c r="D16" i="7"/>
  <c r="C16" i="7"/>
  <c r="B16" i="7"/>
  <c r="H13" i="7"/>
  <c r="G13" i="7"/>
  <c r="F13" i="7"/>
  <c r="E13" i="7"/>
  <c r="D13" i="7"/>
  <c r="C13" i="7"/>
  <c r="B13" i="7"/>
  <c r="G7" i="7"/>
  <c r="F7" i="7"/>
  <c r="E7" i="7"/>
  <c r="D7" i="7"/>
  <c r="C7" i="7"/>
  <c r="B7" i="7"/>
  <c r="C69" i="6"/>
  <c r="H29" i="6"/>
  <c r="G29" i="6"/>
  <c r="F29" i="6"/>
  <c r="E29" i="6"/>
  <c r="D29" i="6"/>
  <c r="C29" i="6"/>
  <c r="B29" i="6"/>
  <c r="H26" i="6"/>
  <c r="G26" i="6"/>
  <c r="F26" i="6"/>
  <c r="E26" i="6"/>
  <c r="D26" i="6"/>
  <c r="C26" i="6"/>
  <c r="B26" i="6"/>
  <c r="H23" i="6"/>
  <c r="G23" i="6"/>
  <c r="F23" i="6"/>
  <c r="E23" i="6"/>
  <c r="D23" i="6"/>
  <c r="C23" i="6"/>
  <c r="B23" i="6"/>
  <c r="H20" i="6"/>
  <c r="G20" i="6"/>
  <c r="F20" i="6"/>
  <c r="E20" i="6"/>
  <c r="D20" i="6"/>
  <c r="C20" i="6"/>
  <c r="B20" i="6"/>
  <c r="H17" i="6"/>
  <c r="G17" i="6"/>
  <c r="F17" i="6"/>
  <c r="E17" i="6"/>
  <c r="D17" i="6"/>
  <c r="C17" i="6"/>
  <c r="B17" i="6"/>
  <c r="H14" i="6"/>
  <c r="G14" i="6"/>
  <c r="F14" i="6"/>
  <c r="E14" i="6"/>
  <c r="D14" i="6"/>
  <c r="C14" i="6"/>
  <c r="B14" i="6"/>
  <c r="H11" i="6"/>
  <c r="G11" i="6"/>
  <c r="F11" i="6"/>
  <c r="E11" i="6"/>
  <c r="D11" i="6"/>
  <c r="C11" i="6"/>
  <c r="B11" i="6"/>
  <c r="G8" i="6"/>
  <c r="F8" i="6"/>
  <c r="E8" i="6"/>
  <c r="D8" i="6"/>
  <c r="C8" i="6"/>
  <c r="B8" i="6"/>
  <c r="C62" i="9" l="1"/>
  <c r="H32" i="9"/>
  <c r="G32" i="9"/>
  <c r="F32" i="9"/>
  <c r="E32" i="9"/>
  <c r="D32" i="9"/>
  <c r="C32" i="9"/>
  <c r="B32" i="9"/>
  <c r="H29" i="9"/>
  <c r="G29" i="9"/>
  <c r="F29" i="9"/>
  <c r="E29" i="9"/>
  <c r="D29" i="9"/>
  <c r="C29" i="9"/>
  <c r="B29" i="9"/>
  <c r="H26" i="9"/>
  <c r="G26" i="9"/>
  <c r="F26" i="9"/>
  <c r="E26" i="9"/>
  <c r="D26" i="9"/>
  <c r="C26" i="9"/>
  <c r="B26" i="9"/>
  <c r="H23" i="9"/>
  <c r="G23" i="9"/>
  <c r="F23" i="9"/>
  <c r="E23" i="9"/>
  <c r="D23" i="9"/>
  <c r="C23" i="9"/>
  <c r="B23" i="9"/>
  <c r="H20" i="9"/>
  <c r="G20" i="9"/>
  <c r="F20" i="9"/>
  <c r="E20" i="9"/>
  <c r="D20" i="9"/>
  <c r="C20" i="9"/>
  <c r="B20" i="9"/>
  <c r="H17" i="9"/>
  <c r="G17" i="9"/>
  <c r="F17" i="9"/>
  <c r="E17" i="9"/>
  <c r="D17" i="9"/>
  <c r="C17" i="9"/>
  <c r="B17" i="9"/>
  <c r="H14" i="9"/>
  <c r="G14" i="9"/>
  <c r="F14" i="9"/>
  <c r="E14" i="9"/>
  <c r="D14" i="9"/>
  <c r="C14" i="9"/>
  <c r="B14" i="9"/>
  <c r="G8" i="9"/>
  <c r="F8" i="9"/>
  <c r="E8" i="9"/>
  <c r="D8" i="9"/>
  <c r="C8" i="9"/>
  <c r="B8" i="9"/>
  <c r="C70" i="5" l="1"/>
  <c r="H29" i="5"/>
  <c r="G29" i="5"/>
  <c r="F29" i="5"/>
  <c r="E29" i="5"/>
  <c r="D29" i="5"/>
  <c r="C29" i="5"/>
  <c r="B29" i="5"/>
  <c r="H26" i="5"/>
  <c r="G26" i="5"/>
  <c r="F26" i="5"/>
  <c r="E26" i="5"/>
  <c r="D26" i="5"/>
  <c r="C26" i="5"/>
  <c r="B26" i="5"/>
  <c r="H23" i="5"/>
  <c r="G23" i="5"/>
  <c r="F23" i="5"/>
  <c r="E23" i="5"/>
  <c r="D23" i="5"/>
  <c r="C23" i="5"/>
  <c r="B23" i="5"/>
  <c r="H20" i="5"/>
  <c r="G20" i="5"/>
  <c r="F20" i="5"/>
  <c r="E20" i="5"/>
  <c r="D20" i="5"/>
  <c r="C20" i="5"/>
  <c r="B20" i="5"/>
  <c r="H17" i="5"/>
  <c r="G17" i="5"/>
  <c r="F17" i="5"/>
  <c r="E17" i="5"/>
  <c r="D17" i="5"/>
  <c r="C17" i="5"/>
  <c r="B17" i="5"/>
  <c r="H14" i="5"/>
  <c r="G14" i="5"/>
  <c r="F14" i="5"/>
  <c r="E14" i="5"/>
  <c r="D14" i="5"/>
  <c r="C14" i="5"/>
  <c r="B14" i="5"/>
  <c r="H11" i="5"/>
  <c r="G11" i="5"/>
  <c r="F11" i="5"/>
  <c r="E11" i="5"/>
  <c r="D11" i="5"/>
  <c r="C11" i="5"/>
  <c r="B11" i="5"/>
  <c r="G8" i="5"/>
  <c r="F8" i="5"/>
  <c r="E8" i="5"/>
  <c r="D8" i="5"/>
  <c r="C8" i="5"/>
  <c r="B8" i="5"/>
  <c r="C64" i="4" l="1"/>
  <c r="H32" i="4"/>
  <c r="G32" i="4"/>
  <c r="F32" i="4"/>
  <c r="E32" i="4"/>
  <c r="D32" i="4"/>
  <c r="C32" i="4"/>
  <c r="B32" i="4"/>
  <c r="H29" i="4"/>
  <c r="G29" i="4"/>
  <c r="F29" i="4"/>
  <c r="E29" i="4"/>
  <c r="D29" i="4"/>
  <c r="C29" i="4"/>
  <c r="B29" i="4"/>
  <c r="H26" i="4"/>
  <c r="G26" i="4"/>
  <c r="F26" i="4"/>
  <c r="E26" i="4"/>
  <c r="D26" i="4"/>
  <c r="C26" i="4"/>
  <c r="B26" i="4"/>
  <c r="H23" i="4"/>
  <c r="G23" i="4"/>
  <c r="F23" i="4"/>
  <c r="E23" i="4"/>
  <c r="D23" i="4"/>
  <c r="C23" i="4"/>
  <c r="B23" i="4"/>
  <c r="H20" i="4"/>
  <c r="G20" i="4"/>
  <c r="F20" i="4"/>
  <c r="E20" i="4"/>
  <c r="D20" i="4"/>
  <c r="C20" i="4"/>
  <c r="B20" i="4"/>
  <c r="H17" i="4"/>
  <c r="G17" i="4"/>
  <c r="F17" i="4"/>
  <c r="E17" i="4"/>
  <c r="D17" i="4"/>
  <c r="C17" i="4"/>
  <c r="B17" i="4"/>
  <c r="H14" i="4"/>
  <c r="G14" i="4"/>
  <c r="F14" i="4"/>
  <c r="E14" i="4"/>
  <c r="D14" i="4"/>
  <c r="C14" i="4"/>
  <c r="B14" i="4"/>
  <c r="H11" i="4"/>
  <c r="G11" i="4"/>
  <c r="F11" i="4"/>
  <c r="E11" i="4"/>
  <c r="D11" i="4"/>
  <c r="C11" i="4"/>
  <c r="B11" i="4"/>
  <c r="G8" i="4"/>
  <c r="F8" i="4"/>
  <c r="E8" i="4"/>
  <c r="D8" i="4"/>
  <c r="C8" i="4"/>
  <c r="B8" i="4"/>
  <c r="F26" i="3" l="1"/>
  <c r="C66" i="3"/>
  <c r="H32" i="3"/>
  <c r="G32" i="3"/>
  <c r="F32" i="3"/>
  <c r="E32" i="3"/>
  <c r="D32" i="3"/>
  <c r="C32" i="3"/>
  <c r="B32" i="3"/>
  <c r="H29" i="3"/>
  <c r="G29" i="3"/>
  <c r="F29" i="3"/>
  <c r="E29" i="3"/>
  <c r="D29" i="3"/>
  <c r="C29" i="3"/>
  <c r="B29" i="3"/>
  <c r="H26" i="3"/>
  <c r="G26" i="3"/>
  <c r="E26" i="3"/>
  <c r="D26" i="3"/>
  <c r="C26" i="3"/>
  <c r="B26" i="3"/>
  <c r="H23" i="3"/>
  <c r="G23" i="3"/>
  <c r="F23" i="3"/>
  <c r="E23" i="3"/>
  <c r="D23" i="3"/>
  <c r="C23" i="3"/>
  <c r="B23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4" i="3"/>
  <c r="G14" i="3"/>
  <c r="F14" i="3"/>
  <c r="E14" i="3"/>
  <c r="D14" i="3"/>
  <c r="C14" i="3"/>
  <c r="B14" i="3"/>
  <c r="H11" i="3"/>
  <c r="G11" i="3"/>
  <c r="F11" i="3"/>
  <c r="E11" i="3"/>
  <c r="D11" i="3"/>
  <c r="C11" i="3"/>
  <c r="B11" i="3"/>
  <c r="G8" i="3"/>
  <c r="F8" i="3"/>
  <c r="E8" i="3"/>
  <c r="D8" i="3"/>
  <c r="C8" i="3"/>
  <c r="B8" i="3"/>
  <c r="C65" i="2" l="1"/>
  <c r="H32" i="2"/>
  <c r="G32" i="2"/>
  <c r="F32" i="2"/>
  <c r="E32" i="2"/>
  <c r="D32" i="2"/>
  <c r="C32" i="2"/>
  <c r="B32" i="2"/>
  <c r="H26" i="2"/>
  <c r="G26" i="2"/>
  <c r="F26" i="2"/>
  <c r="E26" i="2"/>
  <c r="D26" i="2"/>
  <c r="C26" i="2"/>
  <c r="B26" i="2"/>
  <c r="H23" i="2"/>
  <c r="G23" i="2"/>
  <c r="F23" i="2"/>
  <c r="E23" i="2"/>
  <c r="D23" i="2"/>
  <c r="C23" i="2"/>
  <c r="B23" i="2"/>
  <c r="H20" i="2"/>
  <c r="G20" i="2"/>
  <c r="F20" i="2"/>
  <c r="E20" i="2"/>
  <c r="D20" i="2"/>
  <c r="C20" i="2"/>
  <c r="B20" i="2"/>
  <c r="H17" i="2"/>
  <c r="G17" i="2"/>
  <c r="F17" i="2"/>
  <c r="E17" i="2"/>
  <c r="D17" i="2"/>
  <c r="C17" i="2"/>
  <c r="B17" i="2"/>
  <c r="H14" i="2"/>
  <c r="G14" i="2"/>
  <c r="F14" i="2"/>
  <c r="E14" i="2"/>
  <c r="D14" i="2"/>
  <c r="C14" i="2"/>
  <c r="B14" i="2"/>
  <c r="H11" i="2"/>
  <c r="G11" i="2"/>
  <c r="F11" i="2"/>
  <c r="E11" i="2"/>
  <c r="D11" i="2"/>
  <c r="C11" i="2"/>
  <c r="B11" i="2"/>
  <c r="G8" i="2"/>
  <c r="F8" i="2"/>
  <c r="E8" i="2"/>
  <c r="D8" i="2"/>
  <c r="C8" i="2"/>
  <c r="B8" i="2"/>
  <c r="C65" i="1" l="1"/>
  <c r="H32" i="1"/>
  <c r="G32" i="1"/>
  <c r="F32" i="1"/>
  <c r="E32" i="1"/>
  <c r="D32" i="1"/>
  <c r="C32" i="1"/>
  <c r="B32" i="1"/>
  <c r="H26" i="1"/>
  <c r="G26" i="1"/>
  <c r="F26" i="1"/>
  <c r="E26" i="1"/>
  <c r="D26" i="1"/>
  <c r="C26" i="1"/>
  <c r="B26" i="1"/>
  <c r="H23" i="1"/>
  <c r="G23" i="1"/>
  <c r="F23" i="1"/>
  <c r="E23" i="1"/>
  <c r="D23" i="1"/>
  <c r="C23" i="1"/>
  <c r="B23" i="1"/>
  <c r="H20" i="1"/>
  <c r="G20" i="1"/>
  <c r="F20" i="1"/>
  <c r="E20" i="1"/>
  <c r="D20" i="1"/>
  <c r="C20" i="1"/>
  <c r="B20" i="1"/>
  <c r="H17" i="1"/>
  <c r="G17" i="1"/>
  <c r="F17" i="1"/>
  <c r="E17" i="1"/>
  <c r="D17" i="1"/>
  <c r="C17" i="1"/>
  <c r="B17" i="1"/>
  <c r="H14" i="1"/>
  <c r="G14" i="1"/>
  <c r="F14" i="1"/>
  <c r="E14" i="1"/>
  <c r="D14" i="1"/>
  <c r="C14" i="1"/>
  <c r="B14" i="1"/>
  <c r="H11" i="1"/>
  <c r="G11" i="1"/>
  <c r="F11" i="1"/>
  <c r="E11" i="1"/>
  <c r="D11" i="1"/>
  <c r="C11" i="1"/>
  <c r="B11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<sst xmlns="http://schemas.openxmlformats.org/spreadsheetml/2006/main" count="847" uniqueCount="297">
  <si>
    <t>Total Placement</t>
  </si>
  <si>
    <t>Performance Goal</t>
  </si>
  <si>
    <t>State All Students</t>
  </si>
  <si>
    <t>Active Military Parent</t>
  </si>
  <si>
    <t>Economically Disadvantaged</t>
  </si>
  <si>
    <t>English Learners</t>
  </si>
  <si>
    <t>Homeless (includes Migrant)</t>
  </si>
  <si>
    <t>Individual with Disabilities</t>
  </si>
  <si>
    <t>Non-traditional Enrollees</t>
  </si>
  <si>
    <t>Single Parents</t>
  </si>
  <si>
    <t>No Data</t>
  </si>
  <si>
    <t>Migrant Worker Parent</t>
  </si>
  <si>
    <t>District</t>
  </si>
  <si>
    <t>Pathway or VE2 Program</t>
  </si>
  <si>
    <t>Total Conc.</t>
  </si>
  <si>
    <t>Garden City</t>
  </si>
  <si>
    <t>Agribusiness Systems</t>
  </si>
  <si>
    <t>Leoti</t>
  </si>
  <si>
    <t>Power, Structural, &amp; Tech.</t>
  </si>
  <si>
    <t>Holcomb</t>
  </si>
  <si>
    <t>Syracuse</t>
  </si>
  <si>
    <t>Animal Science</t>
  </si>
  <si>
    <t>Dighton</t>
  </si>
  <si>
    <t xml:space="preserve">Plant Systems </t>
  </si>
  <si>
    <t>Comprehensive Ag Science</t>
  </si>
  <si>
    <t>Lakin</t>
  </si>
  <si>
    <t>Digital Media Pathway ( AV Communications)</t>
  </si>
  <si>
    <t>Web &amp; Digital Comm.</t>
  </si>
  <si>
    <t>Restaurant and Event Management</t>
  </si>
  <si>
    <t>Teaching/Training</t>
  </si>
  <si>
    <t>Engineering &amp; Applied Mathematics</t>
  </si>
  <si>
    <t>BioChemistry</t>
  </si>
  <si>
    <t>Early Childhood Dev.</t>
  </si>
  <si>
    <t>Family, Community &amp; Consumer Services</t>
  </si>
  <si>
    <t>Fashion, Apparel, Interior Design (FAID) Pathway</t>
  </si>
  <si>
    <t xml:space="preserve">Corrections, Security, Law &amp; Law Enforcement </t>
  </si>
  <si>
    <t>Construction &amp; Design</t>
  </si>
  <si>
    <t>Mobile Equipment Maintenance</t>
  </si>
  <si>
    <t>Manufacturing</t>
  </si>
  <si>
    <t xml:space="preserve">Graphic Design Pathway (Visual Arts) </t>
  </si>
  <si>
    <t>Health Science</t>
  </si>
  <si>
    <t>Business Finance</t>
  </si>
  <si>
    <t xml:space="preserve">Marketing </t>
  </si>
  <si>
    <t>Total Concentrators for Work Group</t>
  </si>
  <si>
    <t>1S1</t>
  </si>
  <si>
    <t>2S1</t>
  </si>
  <si>
    <t>2S2</t>
  </si>
  <si>
    <t>2S3</t>
  </si>
  <si>
    <t>3S1</t>
  </si>
  <si>
    <t>4S1</t>
  </si>
  <si>
    <t>5S2</t>
  </si>
  <si>
    <t>USD</t>
  </si>
  <si>
    <t>Academic- Reading</t>
  </si>
  <si>
    <t>Academic- Math</t>
  </si>
  <si>
    <t>Academic- Science</t>
  </si>
  <si>
    <t>Non- Trad Concentration</t>
  </si>
  <si>
    <t>GAP</t>
  </si>
  <si>
    <t>Deerfield</t>
  </si>
  <si>
    <t>Scott City</t>
  </si>
  <si>
    <t>Ingals</t>
  </si>
  <si>
    <t>Regional Average</t>
  </si>
  <si>
    <t>Regional Gap</t>
  </si>
  <si>
    <t>All Concentrators in Region</t>
  </si>
  <si>
    <t>Surpass or GAP</t>
  </si>
  <si>
    <t>Kansas State Department of Education
Career  &amp; Technical Education
900 SW Jackson, Topeka, KS  66612-1212
www.ksde.org</t>
  </si>
  <si>
    <t>Schools Included in the Region</t>
  </si>
  <si>
    <t>Cheylin</t>
  </si>
  <si>
    <t xml:space="preserve">Power, Structural, &amp; Tech </t>
  </si>
  <si>
    <t>Oakley</t>
  </si>
  <si>
    <t>Brewster</t>
  </si>
  <si>
    <t>Goodland</t>
  </si>
  <si>
    <t>Food Prod &amp; Proces Syst</t>
  </si>
  <si>
    <t>Comp. Agriculture Science</t>
  </si>
  <si>
    <t>Weskan</t>
  </si>
  <si>
    <t xml:space="preserve">Colby </t>
  </si>
  <si>
    <t>Digital Media  ( AV Com)</t>
  </si>
  <si>
    <t>Web &amp; Digital Communications</t>
  </si>
  <si>
    <t>Engineering &amp; Applied Math</t>
  </si>
  <si>
    <t>Cartography/Geospatial/Spatial Mathematics</t>
  </si>
  <si>
    <t>Energy Pathway</t>
  </si>
  <si>
    <t xml:space="preserve">Early Childhood Dev. </t>
  </si>
  <si>
    <t>Hoxie</t>
  </si>
  <si>
    <t>Family, Com. &amp; Cons. Svcs.</t>
  </si>
  <si>
    <t>Biotechnology in Ag</t>
  </si>
  <si>
    <t xml:space="preserve">Graphic Design (V. Arts) </t>
  </si>
  <si>
    <t xml:space="preserve">Business Management and Entrepreneurship </t>
  </si>
  <si>
    <t>Total Concentrators for Region</t>
  </si>
  <si>
    <t>Rawlins Co</t>
  </si>
  <si>
    <t>Quinter</t>
  </si>
  <si>
    <t>Oberlin</t>
  </si>
  <si>
    <t>St. Francis</t>
  </si>
  <si>
    <t>Golden Plns</t>
  </si>
  <si>
    <t>Power, Structural, &amp; Tech</t>
  </si>
  <si>
    <t>LaCrosse</t>
  </si>
  <si>
    <t>Little River</t>
  </si>
  <si>
    <t>Sterling</t>
  </si>
  <si>
    <t>Hoisington</t>
  </si>
  <si>
    <t>Lyons</t>
  </si>
  <si>
    <t>BioMedical</t>
  </si>
  <si>
    <t>Elinwood</t>
  </si>
  <si>
    <t>Chase</t>
  </si>
  <si>
    <t>Otis</t>
  </si>
  <si>
    <t>Fort Larned</t>
  </si>
  <si>
    <t>Rock Hills</t>
  </si>
  <si>
    <t>Wakeeney</t>
  </si>
  <si>
    <t>Norton</t>
  </si>
  <si>
    <t>Palco</t>
  </si>
  <si>
    <t>Plainville</t>
  </si>
  <si>
    <t>Stockton</t>
  </si>
  <si>
    <t>Waconda</t>
  </si>
  <si>
    <t>Beloit</t>
  </si>
  <si>
    <t>Logan</t>
  </si>
  <si>
    <t>Ellis</t>
  </si>
  <si>
    <t>Paradise</t>
  </si>
  <si>
    <t>Pike Valley</t>
  </si>
  <si>
    <t>Comprehensive Ag. Science</t>
  </si>
  <si>
    <t>Victoria</t>
  </si>
  <si>
    <t>Hays</t>
  </si>
  <si>
    <t>Digital Media Pathway ( AV Com.)</t>
  </si>
  <si>
    <t>Concordia</t>
  </si>
  <si>
    <t>Information Support &amp; Services</t>
  </si>
  <si>
    <t>Web &amp; Digital Com.</t>
  </si>
  <si>
    <t>Restaurant &amp; Event Mgt</t>
  </si>
  <si>
    <t xml:space="preserve">Early Childhood Dev. &amp; Svcs. </t>
  </si>
  <si>
    <t>Family, Com. &amp; Consumer Svcs</t>
  </si>
  <si>
    <t>Biotechnology in Agriculture</t>
  </si>
  <si>
    <t xml:space="preserve">Business Management &amp; Entrep. </t>
  </si>
  <si>
    <t>Travel and Tourism</t>
  </si>
  <si>
    <t>Republic Cnty</t>
  </si>
  <si>
    <t>Thunder Rdg</t>
  </si>
  <si>
    <t>Northern Val</t>
  </si>
  <si>
    <t>Smith Cntr</t>
  </si>
  <si>
    <t>Graham Cnty</t>
  </si>
  <si>
    <t>Phillipsburg</t>
  </si>
  <si>
    <t>Southern Cld</t>
  </si>
  <si>
    <t>Osborne</t>
  </si>
  <si>
    <t>Russell Cnty</t>
  </si>
  <si>
    <t>Concentrators for Workgroup</t>
  </si>
  <si>
    <t>Schools Included in the Workgroup</t>
  </si>
  <si>
    <t>Fairfield</t>
  </si>
  <si>
    <t>Haven</t>
  </si>
  <si>
    <t>Newton</t>
  </si>
  <si>
    <t>McPherson</t>
  </si>
  <si>
    <t>Moundridge</t>
  </si>
  <si>
    <t>Inman</t>
  </si>
  <si>
    <t>Nickerson</t>
  </si>
  <si>
    <t>Burrton</t>
  </si>
  <si>
    <t>Smoky Valley</t>
  </si>
  <si>
    <t>Halstead</t>
  </si>
  <si>
    <t>Hesston</t>
  </si>
  <si>
    <t>Network Systems</t>
  </si>
  <si>
    <t>Hutchinson</t>
  </si>
  <si>
    <t>Stafford</t>
  </si>
  <si>
    <t>Pratt</t>
  </si>
  <si>
    <t>Macksville</t>
  </si>
  <si>
    <t xml:space="preserve">Govt &amp; Public Admin. </t>
  </si>
  <si>
    <t>Cunningham</t>
  </si>
  <si>
    <t xml:space="preserve">Mobile Equip. Maint. </t>
  </si>
  <si>
    <t>Canton-Galva</t>
  </si>
  <si>
    <t xml:space="preserve">Total Concentrators </t>
  </si>
  <si>
    <t>Barber North</t>
  </si>
  <si>
    <t>S. Barber</t>
  </si>
  <si>
    <t>Pretty  Prairie</t>
  </si>
  <si>
    <t>Buhler</t>
  </si>
  <si>
    <t>St. John- Hudson</t>
  </si>
  <si>
    <t>Chaparral</t>
  </si>
  <si>
    <t>Sedgwick</t>
  </si>
  <si>
    <t>Attica</t>
  </si>
  <si>
    <t>Plant Systems</t>
  </si>
  <si>
    <t xml:space="preserve">Cartography/ Geospatial </t>
  </si>
  <si>
    <t xml:space="preserve">FAID </t>
  </si>
  <si>
    <t>Total Concentrators for the Hutchinson Workgroup</t>
  </si>
  <si>
    <t>Total Concentrators for Great Bend Work Group</t>
  </si>
  <si>
    <t>Special Populations Performance for Garden City Work Group</t>
  </si>
  <si>
    <t>Special Populations Performance for Goodland/ Colby Work Group</t>
  </si>
  <si>
    <t>Special Populations Performance for Great Bend Work Group</t>
  </si>
  <si>
    <t>Special Populations Performance for Hays Work Group</t>
  </si>
  <si>
    <t>Special Populations Performance for Hutchinson Work Group</t>
  </si>
  <si>
    <t>Special Populations Performance for Liberal Work Group</t>
  </si>
  <si>
    <t>Hugoton</t>
  </si>
  <si>
    <t>Ulysses</t>
  </si>
  <si>
    <t>Rolla</t>
  </si>
  <si>
    <t>Elkhart</t>
  </si>
  <si>
    <t>Fowler</t>
  </si>
  <si>
    <t>Meade</t>
  </si>
  <si>
    <t>Sublette</t>
  </si>
  <si>
    <t>Stanton County</t>
  </si>
  <si>
    <t>Kismet</t>
  </si>
  <si>
    <t>Santana</t>
  </si>
  <si>
    <t>Liberal</t>
  </si>
  <si>
    <t>Corrections, Security, Law and Law Enforcement</t>
  </si>
  <si>
    <t>Emergency &amp; Fire Mgt Svcs</t>
  </si>
  <si>
    <t>Special Populations Performance for Salina Work Group</t>
  </si>
  <si>
    <t xml:space="preserve">Food Products &amp; Process. Sys. </t>
  </si>
  <si>
    <t>Information Support &amp; Svcs</t>
  </si>
  <si>
    <t>Total Concentrators for the Salina Workgroup</t>
  </si>
  <si>
    <t>N. Ottawa Cnty</t>
  </si>
  <si>
    <t>Twin Valley</t>
  </si>
  <si>
    <t>Chase County</t>
  </si>
  <si>
    <t>Lincoln</t>
  </si>
  <si>
    <t>Rural Vista</t>
  </si>
  <si>
    <t>Herrington</t>
  </si>
  <si>
    <t>Salina</t>
  </si>
  <si>
    <t>SE of Saline</t>
  </si>
  <si>
    <t>Ell Saline</t>
  </si>
  <si>
    <t>Ellsworth</t>
  </si>
  <si>
    <t>Solomon</t>
  </si>
  <si>
    <t>Abilene</t>
  </si>
  <si>
    <t>Chapman</t>
  </si>
  <si>
    <t>All Concentrators</t>
  </si>
  <si>
    <t>Grad. Rate</t>
  </si>
  <si>
    <t>Non-Trad. Con.</t>
  </si>
  <si>
    <t>Power, Structural, &amp; Tech. Systems</t>
  </si>
  <si>
    <t>Food Products &amp; Processing Sys.</t>
  </si>
  <si>
    <t>Comprehensive Agriculture Science</t>
  </si>
  <si>
    <t>Early Childhood Development</t>
  </si>
  <si>
    <t>Family, Community &amp; Consumer</t>
  </si>
  <si>
    <t xml:space="preserve">Graphic Design Pathway (V Arts) </t>
  </si>
  <si>
    <t xml:space="preserve">Business Mgt. and Entrepreneurship </t>
  </si>
  <si>
    <t>Concentrators for Work Group</t>
  </si>
  <si>
    <t>Special Populations Performance for Dodge City Work Group</t>
  </si>
  <si>
    <t>W. Plains</t>
  </si>
  <si>
    <t>Kinsley Offerle</t>
  </si>
  <si>
    <t>Dodge City</t>
  </si>
  <si>
    <t>Ashland</t>
  </si>
  <si>
    <t>Hodgeman</t>
  </si>
  <si>
    <t>Comanche</t>
  </si>
  <si>
    <t>Ness City</t>
  </si>
  <si>
    <t>Montezuma</t>
  </si>
  <si>
    <t>Spearville</t>
  </si>
  <si>
    <t>Skyline</t>
  </si>
  <si>
    <t>Bucklin</t>
  </si>
  <si>
    <t>Kiowa Cnty</t>
  </si>
  <si>
    <t>Cimarron</t>
  </si>
  <si>
    <t>Kansas State Department of Education
Career &amp; Technical Education
900 SW Jackson, Topeka, KS  66612-1212
www.ksde.org</t>
  </si>
  <si>
    <t>Greeley Cty</t>
  </si>
  <si>
    <t>Migrant Parent</t>
  </si>
  <si>
    <t xml:space="preserve">Academic-  Reading </t>
  </si>
  <si>
    <t xml:space="preserve">Special Pop. Performance </t>
  </si>
  <si>
    <t>Post Sec. Credits</t>
  </si>
  <si>
    <r>
      <rPr>
        <b/>
        <sz val="8"/>
        <rFont val="Open Sans"/>
        <family val="2"/>
      </rPr>
      <t>Secondary Co-Coordinators:</t>
    </r>
    <r>
      <rPr>
        <sz val="8"/>
        <rFont val="Open Sans"/>
        <family val="2"/>
      </rPr>
      <t xml:space="preserve">  
</t>
    </r>
    <r>
      <rPr>
        <b/>
        <sz val="8"/>
        <rFont val="Open Sans"/>
        <family val="2"/>
      </rPr>
      <t>Renae Gardner</t>
    </r>
    <r>
      <rPr>
        <sz val="8"/>
        <rFont val="Open Sans"/>
        <family val="2"/>
      </rPr>
      <t xml:space="preserve"> (</t>
    </r>
    <r>
      <rPr>
        <i/>
        <sz val="8"/>
        <rFont val="Open Sans"/>
        <family val="2"/>
      </rPr>
      <t>rgardner@colbyeagles.org</t>
    </r>
    <r>
      <rPr>
        <sz val="8"/>
        <rFont val="Open Sans"/>
        <family val="2"/>
      </rPr>
      <t>)</t>
    </r>
  </si>
  <si>
    <r>
      <rPr>
        <b/>
        <sz val="8"/>
        <rFont val="Open Sans"/>
        <family val="2"/>
      </rPr>
      <t>PostSec. Co-Coordinator: NWKTC-</t>
    </r>
    <r>
      <rPr>
        <sz val="8"/>
        <rFont val="Open Sans"/>
        <family val="2"/>
      </rPr>
      <t>Michael Zimmerman (</t>
    </r>
    <r>
      <rPr>
        <i/>
        <sz val="8"/>
        <rFont val="Open Sans"/>
        <family val="2"/>
      </rPr>
      <t>michael.zimmerman@NWKTC.edu</t>
    </r>
    <r>
      <rPr>
        <sz val="8"/>
        <rFont val="Open Sans"/>
        <family val="2"/>
      </rPr>
      <t xml:space="preserve">) 
</t>
    </r>
    <r>
      <rPr>
        <b/>
        <sz val="8"/>
        <rFont val="Open Sans"/>
        <family val="2"/>
      </rPr>
      <t>Colby CC</t>
    </r>
    <r>
      <rPr>
        <sz val="8"/>
        <rFont val="Open Sans"/>
        <family val="2"/>
      </rPr>
      <t>- Christine Ellison (</t>
    </r>
    <r>
      <rPr>
        <i/>
        <sz val="8"/>
        <rFont val="Open Sans"/>
        <family val="2"/>
      </rPr>
      <t>Chriss.ellison@Colbycc.edu</t>
    </r>
    <r>
      <rPr>
        <sz val="8"/>
        <rFont val="Open Sans"/>
        <family val="2"/>
      </rPr>
      <t>)</t>
    </r>
  </si>
  <si>
    <r>
      <rPr>
        <b/>
        <sz val="9"/>
        <rFont val="Open Sans"/>
        <family val="2"/>
      </rPr>
      <t>Secondary Co-Coordinators:</t>
    </r>
    <r>
      <rPr>
        <sz val="9"/>
        <rFont val="Open Sans"/>
        <family val="2"/>
      </rPr>
      <t xml:space="preserve">  
Randy Wetzel, USD 428 (</t>
    </r>
    <r>
      <rPr>
        <i/>
        <sz val="9"/>
        <rFont val="Open Sans"/>
        <family val="2"/>
      </rPr>
      <t>randy.wetzel@usd428.net</t>
    </r>
    <r>
      <rPr>
        <sz val="9"/>
        <rFont val="Open Sans"/>
        <family val="2"/>
      </rPr>
      <t xml:space="preserve">); </t>
    </r>
  </si>
  <si>
    <r>
      <rPr>
        <b/>
        <sz val="9"/>
        <rFont val="Open Sans"/>
        <family val="2"/>
      </rPr>
      <t xml:space="preserve">Other Secondary Contacts </t>
    </r>
    <r>
      <rPr>
        <sz val="9"/>
        <rFont val="Open Sans"/>
        <family val="2"/>
      </rPr>
      <t>Clelia McCrory,
 ESSDACK (</t>
    </r>
    <r>
      <rPr>
        <i/>
        <sz val="9"/>
        <rFont val="Open Sans"/>
        <family val="2"/>
      </rPr>
      <t>cleliamccrory@essdack.org</t>
    </r>
    <r>
      <rPr>
        <sz val="9"/>
        <rFont val="Open Sans"/>
        <family val="2"/>
      </rPr>
      <t>)
Pam Kraus, Smoky Hill (</t>
    </r>
    <r>
      <rPr>
        <i/>
        <sz val="9"/>
        <rFont val="Open Sans"/>
        <family val="2"/>
      </rPr>
      <t>pkraus@smokyhill.org</t>
    </r>
    <r>
      <rPr>
        <sz val="9"/>
        <rFont val="Open Sans"/>
        <family val="2"/>
      </rPr>
      <t>)</t>
    </r>
  </si>
  <si>
    <r>
      <rPr>
        <b/>
        <sz val="8"/>
        <rFont val="Open Sans"/>
        <family val="2"/>
      </rPr>
      <t xml:space="preserve">PostSecondary Co-Coordinator: </t>
    </r>
    <r>
      <rPr>
        <sz val="8"/>
        <rFont val="Open Sans"/>
        <family val="2"/>
      </rPr>
      <t xml:space="preserve">
Jennifer Brown, NCKTC (</t>
    </r>
    <r>
      <rPr>
        <i/>
        <sz val="8"/>
        <rFont val="Open Sans"/>
        <family val="2"/>
      </rPr>
      <t>jbrown@ncktc.edu</t>
    </r>
    <r>
      <rPr>
        <sz val="8"/>
        <rFont val="Open Sans"/>
        <family val="2"/>
      </rPr>
      <t>) 
Amanda Strait, Cloud CCC</t>
    </r>
    <r>
      <rPr>
        <i/>
        <sz val="8"/>
        <rFont val="Open Sans"/>
        <family val="2"/>
      </rPr>
      <t xml:space="preserve"> (astrait@icloud.edu</t>
    </r>
    <r>
      <rPr>
        <sz val="8"/>
        <rFont val="Open Sans"/>
        <family val="2"/>
      </rPr>
      <t xml:space="preserve">) </t>
    </r>
  </si>
  <si>
    <r>
      <rPr>
        <b/>
        <sz val="8"/>
        <rFont val="Open Sans"/>
        <family val="2"/>
      </rPr>
      <t>Secondary Co-Coordinators:</t>
    </r>
    <r>
      <rPr>
        <sz val="8"/>
        <rFont val="Open Sans"/>
        <family val="2"/>
      </rPr>
      <t xml:space="preserve">  
Jamie Manhart (</t>
    </r>
    <r>
      <rPr>
        <i/>
        <sz val="8"/>
        <rFont val="Open Sans"/>
        <family val="2"/>
      </rPr>
      <t>jamie.manhart@greenbush.org</t>
    </r>
    <r>
      <rPr>
        <sz val="8"/>
        <rFont val="Open Sans"/>
        <family val="2"/>
      </rPr>
      <t>)  
Becky Hickert (</t>
    </r>
    <r>
      <rPr>
        <i/>
        <sz val="8"/>
        <rFont val="Open Sans"/>
        <family val="2"/>
      </rPr>
      <t>bhickert@usd489.com</t>
    </r>
    <r>
      <rPr>
        <sz val="8"/>
        <rFont val="Open Sans"/>
        <family val="2"/>
      </rPr>
      <t>)</t>
    </r>
  </si>
  <si>
    <r>
      <rPr>
        <b/>
        <sz val="8"/>
        <rFont val="Open Sans"/>
        <family val="2"/>
      </rPr>
      <t xml:space="preserve">Other Secondary Contacts: </t>
    </r>
    <r>
      <rPr>
        <sz val="8"/>
        <rFont val="Open Sans"/>
        <family val="2"/>
      </rPr>
      <t xml:space="preserve">
Pam Kraus, Smoky Hill  (</t>
    </r>
    <r>
      <rPr>
        <i/>
        <sz val="8"/>
        <rFont val="Open Sans"/>
        <family val="2"/>
      </rPr>
      <t>pkraus@smokyhill.org</t>
    </r>
    <r>
      <rPr>
        <sz val="8"/>
        <rFont val="Open Sans"/>
        <family val="2"/>
      </rPr>
      <t>)</t>
    </r>
  </si>
  <si>
    <r>
      <rPr>
        <b/>
        <sz val="8"/>
        <rFont val="Open Sans"/>
        <family val="2"/>
      </rPr>
      <t>Secondary Co-Coordinators:</t>
    </r>
    <r>
      <rPr>
        <sz val="8"/>
        <rFont val="Open Sans"/>
        <family val="2"/>
      </rPr>
      <t xml:space="preserve"> Clelia McCrory,ESSDACK (</t>
    </r>
    <r>
      <rPr>
        <i/>
        <sz val="8"/>
        <rFont val="Open Sans"/>
        <family val="2"/>
      </rPr>
      <t>cleliamccrory@essdack.or</t>
    </r>
    <r>
      <rPr>
        <sz val="8"/>
        <rFont val="Open Sans"/>
        <family val="2"/>
      </rPr>
      <t>g)
Travis Riebel, (</t>
    </r>
    <r>
      <rPr>
        <i/>
        <sz val="8"/>
        <rFont val="Open Sans"/>
        <family val="2"/>
      </rPr>
      <t>riebel.travis@usd308.com</t>
    </r>
    <r>
      <rPr>
        <sz val="8"/>
        <rFont val="Open Sans"/>
        <family val="2"/>
      </rPr>
      <t>)</t>
    </r>
  </si>
  <si>
    <r>
      <rPr>
        <b/>
        <sz val="8"/>
        <rFont val="Open Sans"/>
        <family val="2"/>
      </rPr>
      <t xml:space="preserve">PostSecondary Co-Coordinator: </t>
    </r>
    <r>
      <rPr>
        <sz val="8"/>
        <rFont val="Open Sans"/>
        <family val="2"/>
      </rPr>
      <t>Cindi Hoss, Hutchinson CC (</t>
    </r>
    <r>
      <rPr>
        <i/>
        <sz val="8"/>
        <rFont val="Open Sans"/>
        <family val="2"/>
      </rPr>
      <t>Hossc@hutchcc.edu</t>
    </r>
    <r>
      <rPr>
        <sz val="8"/>
        <rFont val="Open Sans"/>
        <family val="2"/>
      </rPr>
      <t>)
Kent Adams, Pratt CC (</t>
    </r>
    <r>
      <rPr>
        <i/>
        <sz val="8"/>
        <rFont val="Open Sans"/>
        <family val="2"/>
      </rPr>
      <t>KENTA@pratt.edu</t>
    </r>
    <r>
      <rPr>
        <sz val="8"/>
        <rFont val="Open Sans"/>
        <family val="2"/>
      </rPr>
      <t xml:space="preserve">)
</t>
    </r>
  </si>
  <si>
    <r>
      <rPr>
        <b/>
        <sz val="8"/>
        <rFont val="Open Sans"/>
        <family val="2"/>
      </rPr>
      <t xml:space="preserve">Other Secondary Contacts: </t>
    </r>
    <r>
      <rPr>
        <sz val="8"/>
        <rFont val="Open Sans"/>
        <family val="2"/>
      </rPr>
      <t>Ben Reed, Newton USD (</t>
    </r>
    <r>
      <rPr>
        <i/>
        <sz val="8"/>
        <rFont val="Open Sans"/>
        <family val="2"/>
      </rPr>
      <t>ben.reed@usd373.org</t>
    </r>
    <r>
      <rPr>
        <sz val="8"/>
        <rFont val="Open Sans"/>
        <family val="2"/>
      </rPr>
      <t>)
Pam Kraus, Smoky Hill (</t>
    </r>
    <r>
      <rPr>
        <i/>
        <sz val="8"/>
        <rFont val="Open Sans"/>
        <family val="2"/>
      </rPr>
      <t>pkraus@smokyhill.org</t>
    </r>
    <r>
      <rPr>
        <sz val="8"/>
        <rFont val="Open Sans"/>
        <family val="2"/>
      </rPr>
      <t>)</t>
    </r>
  </si>
  <si>
    <t>Kingman-Norw.</t>
  </si>
  <si>
    <t xml:space="preserve">Post Sec Credits </t>
  </si>
  <si>
    <r>
      <rPr>
        <b/>
        <sz val="8"/>
        <rFont val="Open Sans"/>
        <family val="2"/>
      </rPr>
      <t xml:space="preserve">Other Sec. Contacts: </t>
    </r>
    <r>
      <rPr>
        <sz val="8"/>
        <rFont val="Open Sans"/>
        <family val="2"/>
      </rPr>
      <t xml:space="preserve">
Kim Mauk (</t>
    </r>
    <r>
      <rPr>
        <i/>
        <sz val="8"/>
        <rFont val="Open Sans"/>
        <family val="2"/>
      </rPr>
      <t>kim.mauk@swplains.org</t>
    </r>
    <r>
      <rPr>
        <sz val="8"/>
        <rFont val="Open Sans"/>
        <family val="2"/>
      </rPr>
      <t>)
Pam Kraus, Smoky Hill (</t>
    </r>
    <r>
      <rPr>
        <i/>
        <sz val="8"/>
        <rFont val="Open Sans"/>
        <family val="2"/>
      </rPr>
      <t>pkraus@smokyhill.org</t>
    </r>
    <r>
      <rPr>
        <sz val="8"/>
        <rFont val="Open Sans"/>
        <family val="2"/>
      </rPr>
      <t>)</t>
    </r>
  </si>
  <si>
    <r>
      <rPr>
        <b/>
        <sz val="8"/>
        <rFont val="Open Sans"/>
        <family val="2"/>
      </rPr>
      <t>Secondary Co-Coordinators</t>
    </r>
    <r>
      <rPr>
        <sz val="8"/>
        <rFont val="Open Sans"/>
        <family val="2"/>
      </rPr>
      <t xml:space="preserve">  
David Cooper, Salina USD (</t>
    </r>
    <r>
      <rPr>
        <i/>
        <sz val="8"/>
        <rFont val="Open Sans"/>
        <family val="2"/>
      </rPr>
      <t>David.Cooper@usd305.com</t>
    </r>
    <r>
      <rPr>
        <sz val="8"/>
        <rFont val="Open Sans"/>
        <family val="2"/>
      </rPr>
      <t>)</t>
    </r>
  </si>
  <si>
    <r>
      <rPr>
        <b/>
        <sz val="8"/>
        <rFont val="Open Sans"/>
        <family val="2"/>
      </rPr>
      <t xml:space="preserve">Other Secondary Contacts: </t>
    </r>
    <r>
      <rPr>
        <sz val="8"/>
        <rFont val="Open Sans"/>
        <family val="2"/>
      </rPr>
      <t xml:space="preserve">
Jamie Manhart, Greenbush (</t>
    </r>
    <r>
      <rPr>
        <i/>
        <sz val="8"/>
        <rFont val="Open Sans"/>
        <family val="2"/>
      </rPr>
      <t>jamie.manhart@greenbush.org</t>
    </r>
    <r>
      <rPr>
        <sz val="8"/>
        <rFont val="Open Sans"/>
        <family val="2"/>
      </rPr>
      <t>)
Pam Kraus, Smoky Hill (</t>
    </r>
    <r>
      <rPr>
        <i/>
        <sz val="8"/>
        <rFont val="Open Sans"/>
        <family val="2"/>
      </rPr>
      <t>pkraus@smokyhill.org</t>
    </r>
    <r>
      <rPr>
        <sz val="8"/>
        <rFont val="Open Sans"/>
        <family val="2"/>
      </rPr>
      <t>)
Clelia McCrory, ESSDACK, (</t>
    </r>
    <r>
      <rPr>
        <i/>
        <sz val="8"/>
        <rFont val="Open Sans"/>
        <family val="2"/>
      </rPr>
      <t>clelia.mccrory@essdack.org</t>
    </r>
    <r>
      <rPr>
        <sz val="8"/>
        <rFont val="Open Sans"/>
        <family val="2"/>
      </rPr>
      <t xml:space="preserve">) </t>
    </r>
  </si>
  <si>
    <r>
      <rPr>
        <b/>
        <sz val="8"/>
        <rFont val="Open Sans"/>
        <family val="2"/>
      </rPr>
      <t xml:space="preserve">PostSec. Co-Coordinator: </t>
    </r>
    <r>
      <rPr>
        <sz val="8"/>
        <rFont val="Open Sans"/>
        <family val="2"/>
      </rPr>
      <t xml:space="preserve">
James Knapp, SATC (</t>
    </r>
    <r>
      <rPr>
        <i/>
        <sz val="8"/>
        <rFont val="Open Sans"/>
        <family val="2"/>
      </rPr>
      <t>james.knapp@salinatech.edu</t>
    </r>
    <r>
      <rPr>
        <sz val="8"/>
        <rFont val="Open Sans"/>
        <family val="2"/>
      </rPr>
      <t>)</t>
    </r>
  </si>
  <si>
    <r>
      <rPr>
        <b/>
        <sz val="8"/>
        <rFont val="Open Sans"/>
        <family val="2"/>
      </rPr>
      <t xml:space="preserve">Other Secondary Contacts: </t>
    </r>
    <r>
      <rPr>
        <sz val="8"/>
        <rFont val="Open Sans"/>
        <family val="2"/>
      </rPr>
      <t xml:space="preserve">
Kim Mauk, SWP (</t>
    </r>
    <r>
      <rPr>
        <i/>
        <sz val="8"/>
        <rFont val="Open Sans"/>
        <family val="2"/>
      </rPr>
      <t>kim.mauk@swplains.org</t>
    </r>
    <r>
      <rPr>
        <sz val="8"/>
        <rFont val="Open Sans"/>
        <family val="2"/>
      </rPr>
      <t>)</t>
    </r>
  </si>
  <si>
    <r>
      <rPr>
        <b/>
        <sz val="8"/>
        <rFont val="Open Sans"/>
        <family val="2"/>
      </rPr>
      <t xml:space="preserve">PostSecondary Co-Coordinator: </t>
    </r>
    <r>
      <rPr>
        <sz val="8"/>
        <rFont val="Open Sans"/>
        <family val="2"/>
      </rPr>
      <t xml:space="preserve">
Suzanne Campbell, Seward CCC
(</t>
    </r>
    <r>
      <rPr>
        <i/>
        <sz val="8"/>
        <rFont val="Open Sans"/>
        <family val="2"/>
      </rPr>
      <t>suzanne.campbell@sccc.edu</t>
    </r>
    <r>
      <rPr>
        <sz val="8"/>
        <rFont val="Open Sans"/>
        <family val="2"/>
      </rPr>
      <t>) 
Chuck Pfeifer, Garden City CC (</t>
    </r>
    <r>
      <rPr>
        <i/>
        <sz val="8"/>
        <rFont val="Open Sans"/>
        <family val="2"/>
      </rPr>
      <t>chuck.pfeifer@gccc.edu</t>
    </r>
    <r>
      <rPr>
        <sz val="8"/>
        <rFont val="Open Sans"/>
        <family val="2"/>
      </rPr>
      <t>)</t>
    </r>
  </si>
  <si>
    <r>
      <rPr>
        <b/>
        <sz val="8"/>
        <rFont val="Open Sans"/>
        <family val="2"/>
      </rPr>
      <t>Secondary Co-Coordinators:</t>
    </r>
    <r>
      <rPr>
        <sz val="8"/>
        <rFont val="Open Sans"/>
        <family val="2"/>
      </rPr>
      <t xml:space="preserve">  
Stacy Scripsick &amp; Cindy Orrantia- (</t>
    </r>
    <r>
      <rPr>
        <i/>
        <sz val="8"/>
        <rFont val="Open Sans"/>
        <family val="2"/>
      </rPr>
      <t>stacy.scripsick@usd480.net</t>
    </r>
    <r>
      <rPr>
        <sz val="8"/>
        <rFont val="Open Sans"/>
        <family val="2"/>
      </rPr>
      <t>) (</t>
    </r>
    <r>
      <rPr>
        <i/>
        <sz val="8"/>
        <rFont val="Open Sans"/>
        <family val="2"/>
      </rPr>
      <t>cindy.orrantia@usd480.net</t>
    </r>
    <r>
      <rPr>
        <sz val="8"/>
        <rFont val="Open Sans"/>
        <family val="2"/>
      </rPr>
      <t>)
Bill Losey, Hugoton USD (</t>
    </r>
    <r>
      <rPr>
        <i/>
        <sz val="8"/>
        <rFont val="Open Sans"/>
        <family val="2"/>
      </rPr>
      <t>bill.losey@usd210.org</t>
    </r>
    <r>
      <rPr>
        <sz val="8"/>
        <rFont val="Open Sans"/>
        <family val="2"/>
      </rPr>
      <t>)</t>
    </r>
  </si>
  <si>
    <t>Homeless (inc. Migrant)</t>
  </si>
  <si>
    <t>Econ.  Disadvantaged</t>
  </si>
  <si>
    <t>Non-trad. Enrollees</t>
  </si>
  <si>
    <t>Indiv./ Disabilities</t>
  </si>
  <si>
    <t>Homeless (Migrant)</t>
  </si>
  <si>
    <t>Econ. Disadvantaged</t>
  </si>
  <si>
    <t>Active Mil. Parent</t>
  </si>
  <si>
    <t>State- All Students</t>
  </si>
  <si>
    <t>Non-Trad. Conc.</t>
  </si>
  <si>
    <r>
      <rPr>
        <b/>
        <sz val="9"/>
        <rFont val="Open Sans"/>
        <family val="2"/>
      </rPr>
      <t xml:space="preserve">PostSecondary Co-Coord.: </t>
    </r>
    <r>
      <rPr>
        <sz val="9"/>
        <rFont val="Open Sans"/>
        <family val="2"/>
      </rPr>
      <t xml:space="preserve">
Krystall Barnes, Barton CCC
(</t>
    </r>
    <r>
      <rPr>
        <i/>
        <sz val="9"/>
        <rFont val="Open Sans"/>
        <family val="2"/>
      </rPr>
      <t>barnesk@bartonccc.edu</t>
    </r>
    <r>
      <rPr>
        <sz val="9"/>
        <rFont val="Open Sans"/>
        <family val="2"/>
      </rPr>
      <t>)</t>
    </r>
  </si>
  <si>
    <t>Grad Rate</t>
  </si>
  <si>
    <t>Gr. Bend</t>
  </si>
  <si>
    <t>Cen. Plains</t>
  </si>
  <si>
    <r>
      <rPr>
        <b/>
        <sz val="9"/>
        <rFont val="Open Sans"/>
        <family val="2"/>
      </rPr>
      <t>Secondary Co-Coord:</t>
    </r>
    <r>
      <rPr>
        <sz val="9"/>
        <rFont val="Open Sans"/>
        <family val="2"/>
      </rPr>
      <t xml:space="preserve">  
</t>
    </r>
    <r>
      <rPr>
        <sz val="8"/>
        <rFont val="Open Sans"/>
        <family val="2"/>
      </rPr>
      <t>Renae Gardner,</t>
    </r>
    <r>
      <rPr>
        <b/>
        <sz val="8"/>
        <rFont val="Open Sans"/>
        <family val="2"/>
      </rPr>
      <t xml:space="preserve"> </t>
    </r>
    <r>
      <rPr>
        <sz val="8"/>
        <rFont val="Open Sans"/>
        <family val="2"/>
      </rPr>
      <t>Colby  (</t>
    </r>
    <r>
      <rPr>
        <i/>
        <sz val="8"/>
        <rFont val="Open Sans"/>
        <family val="2"/>
      </rPr>
      <t>rgardner@colbyeagles.org</t>
    </r>
    <r>
      <rPr>
        <sz val="8"/>
        <rFont val="Open Sans"/>
        <family val="2"/>
      </rPr>
      <t>)</t>
    </r>
  </si>
  <si>
    <r>
      <rPr>
        <b/>
        <sz val="9"/>
        <rFont val="Open Sans"/>
        <family val="2"/>
      </rPr>
      <t xml:space="preserve">Other Sec. Contacts: </t>
    </r>
    <r>
      <rPr>
        <sz val="9"/>
        <rFont val="Open Sans"/>
        <family val="2"/>
      </rPr>
      <t xml:space="preserve">
</t>
    </r>
    <r>
      <rPr>
        <sz val="8"/>
        <rFont val="Open Sans"/>
        <family val="2"/>
      </rPr>
      <t>Kim Mauk, SWP (</t>
    </r>
    <r>
      <rPr>
        <i/>
        <sz val="8"/>
        <rFont val="Open Sans"/>
        <family val="2"/>
      </rPr>
      <t>kim.mauk@swplains.org</t>
    </r>
    <r>
      <rPr>
        <sz val="8"/>
        <rFont val="Open Sans"/>
        <family val="2"/>
      </rPr>
      <t>)
Pam Kraus, Smoky Hill (</t>
    </r>
    <r>
      <rPr>
        <i/>
        <sz val="8"/>
        <rFont val="Open Sans"/>
        <family val="2"/>
      </rPr>
      <t>pkraus@smokyhill.org</t>
    </r>
    <r>
      <rPr>
        <sz val="8"/>
        <rFont val="Open Sans"/>
        <family val="2"/>
      </rPr>
      <t>)</t>
    </r>
  </si>
  <si>
    <t>Individual w/ Disabilities</t>
  </si>
  <si>
    <t>Wheatland</t>
  </si>
  <si>
    <t>Post Sec Credits</t>
  </si>
  <si>
    <r>
      <rPr>
        <b/>
        <sz val="9"/>
        <rFont val="Open Sans"/>
        <family val="2"/>
      </rPr>
      <t>Secondary Co-Coordinator:</t>
    </r>
    <r>
      <rPr>
        <sz val="9"/>
        <rFont val="Open Sans"/>
        <family val="2"/>
      </rPr>
      <t xml:space="preserve">  
Michael Martinez: (</t>
    </r>
    <r>
      <rPr>
        <i/>
        <sz val="9"/>
        <rFont val="Open Sans"/>
        <family val="2"/>
      </rPr>
      <t>martinez.michael@usd443.org</t>
    </r>
    <r>
      <rPr>
        <sz val="9"/>
        <rFont val="Open Sans"/>
        <family val="2"/>
      </rPr>
      <t xml:space="preserve">) </t>
    </r>
  </si>
  <si>
    <r>
      <rPr>
        <b/>
        <sz val="9"/>
        <rFont val="Open Sans"/>
        <family val="2"/>
      </rPr>
      <t xml:space="preserve">PostSecondary Co-Coordinator: </t>
    </r>
    <r>
      <rPr>
        <sz val="9"/>
        <rFont val="Open Sans"/>
        <family val="2"/>
      </rPr>
      <t xml:space="preserve">
Clayton Tatro, Dodge City CC (</t>
    </r>
    <r>
      <rPr>
        <i/>
        <sz val="9"/>
        <rFont val="Open Sans"/>
        <family val="2"/>
      </rPr>
      <t>ctatro@dc3.edu</t>
    </r>
    <r>
      <rPr>
        <sz val="9"/>
        <rFont val="Open Sans"/>
        <family val="2"/>
      </rPr>
      <t xml:space="preserve">) </t>
    </r>
  </si>
  <si>
    <r>
      <rPr>
        <b/>
        <sz val="9"/>
        <rFont val="Open Sans"/>
        <family val="2"/>
      </rPr>
      <t xml:space="preserve">Other Secondary Contacts: </t>
    </r>
    <r>
      <rPr>
        <sz val="9"/>
        <rFont val="Open Sans"/>
        <family val="2"/>
      </rPr>
      <t xml:space="preserve">
Kim Mauk</t>
    </r>
    <r>
      <rPr>
        <sz val="8"/>
        <rFont val="Open Sans"/>
        <family val="2"/>
      </rPr>
      <t xml:space="preserve"> (</t>
    </r>
    <r>
      <rPr>
        <i/>
        <sz val="8"/>
        <rFont val="Open Sans"/>
        <family val="2"/>
      </rPr>
      <t>kim.mauk@swplains.org</t>
    </r>
    <r>
      <rPr>
        <sz val="8"/>
        <rFont val="Open Sans"/>
        <family val="2"/>
      </rPr>
      <t xml:space="preserve">) 
</t>
    </r>
    <r>
      <rPr>
        <sz val="9"/>
        <rFont val="Open Sans"/>
        <family val="2"/>
      </rPr>
      <t>Clelia McCrory</t>
    </r>
    <r>
      <rPr>
        <sz val="8"/>
        <rFont val="Open Sans"/>
        <family val="2"/>
      </rPr>
      <t xml:space="preserve"> (</t>
    </r>
    <r>
      <rPr>
        <i/>
        <sz val="8"/>
        <rFont val="Open Sans"/>
        <family val="2"/>
      </rPr>
      <t>cleliamccroy@essdack.org</t>
    </r>
    <r>
      <rPr>
        <sz val="8"/>
        <rFont val="Open Sans"/>
        <family val="2"/>
      </rPr>
      <t>)</t>
    </r>
  </si>
  <si>
    <r>
      <rPr>
        <b/>
        <sz val="9"/>
        <rFont val="Open Sans"/>
        <family val="2"/>
      </rPr>
      <t xml:space="preserve">Other Secondary Contacts: </t>
    </r>
    <r>
      <rPr>
        <sz val="9"/>
        <rFont val="Open Sans"/>
        <family val="2"/>
      </rPr>
      <t xml:space="preserve">
Kim Mauk</t>
    </r>
    <r>
      <rPr>
        <sz val="8"/>
        <rFont val="Open Sans"/>
        <family val="2"/>
      </rPr>
      <t xml:space="preserve"> (</t>
    </r>
    <r>
      <rPr>
        <i/>
        <sz val="8"/>
        <rFont val="Open Sans"/>
        <family val="2"/>
      </rPr>
      <t>kim.mauk@swplains.org</t>
    </r>
    <r>
      <rPr>
        <sz val="8"/>
        <rFont val="Open Sans"/>
        <family val="2"/>
      </rPr>
      <t>) 
Clelia McCrory (</t>
    </r>
    <r>
      <rPr>
        <i/>
        <sz val="8"/>
        <rFont val="Open Sans"/>
        <family val="2"/>
      </rPr>
      <t>cleliamccroy@essdack.org</t>
    </r>
    <r>
      <rPr>
        <sz val="8"/>
        <rFont val="Open Sans"/>
        <family val="2"/>
      </rPr>
      <t>)</t>
    </r>
  </si>
  <si>
    <r>
      <rPr>
        <b/>
        <sz val="9"/>
        <rFont val="Open Sans"/>
        <family val="2"/>
      </rPr>
      <t xml:space="preserve">PostSec. Co-Coor.: </t>
    </r>
    <r>
      <rPr>
        <sz val="9"/>
        <rFont val="Open Sans"/>
        <family val="2"/>
      </rPr>
      <t xml:space="preserve">
Chuck Pfeifer, Garden CCC</t>
    </r>
    <r>
      <rPr>
        <sz val="8"/>
        <rFont val="Open Sans"/>
        <family val="2"/>
      </rPr>
      <t xml:space="preserve"> (</t>
    </r>
    <r>
      <rPr>
        <i/>
        <sz val="8"/>
        <rFont val="Open Sans"/>
        <family val="2"/>
      </rPr>
      <t>chuck.pfeifer@gccc.edu</t>
    </r>
    <r>
      <rPr>
        <sz val="8"/>
        <rFont val="Open Sans"/>
        <family val="2"/>
      </rPr>
      <t>)</t>
    </r>
  </si>
  <si>
    <r>
      <rPr>
        <b/>
        <sz val="9"/>
        <rFont val="Open Sans"/>
        <family val="2"/>
      </rPr>
      <t xml:space="preserve">Other Sec. Contacts: </t>
    </r>
    <r>
      <rPr>
        <sz val="9"/>
        <rFont val="Open Sans"/>
        <family val="2"/>
      </rPr>
      <t xml:space="preserve">
Kim Mauk (</t>
    </r>
    <r>
      <rPr>
        <i/>
        <sz val="9"/>
        <rFont val="Open Sans"/>
        <family val="2"/>
      </rPr>
      <t>kim.mauk@swplains.org</t>
    </r>
    <r>
      <rPr>
        <sz val="9"/>
        <rFont val="Open Sans"/>
        <family val="2"/>
      </rPr>
      <t>)</t>
    </r>
  </si>
  <si>
    <t>Non Trad Con</t>
  </si>
  <si>
    <t>Post Sec Cred</t>
  </si>
  <si>
    <r>
      <rPr>
        <b/>
        <sz val="9"/>
        <rFont val="Open Sans"/>
        <family val="2"/>
      </rPr>
      <t>Secondary Co-Coordinators:</t>
    </r>
    <r>
      <rPr>
        <sz val="9"/>
        <rFont val="Open Sans"/>
        <family val="2"/>
      </rPr>
      <t xml:space="preserve">  
</t>
    </r>
    <r>
      <rPr>
        <sz val="8"/>
        <rFont val="Open Sans"/>
        <family val="2"/>
      </rPr>
      <t>Jennifer Wieberg, Deerfield</t>
    </r>
    <r>
      <rPr>
        <sz val="9"/>
        <rFont val="Open Sans"/>
        <family val="2"/>
      </rPr>
      <t xml:space="preserve"> (</t>
    </r>
    <r>
      <rPr>
        <i/>
        <sz val="9"/>
        <rFont val="Open Sans"/>
        <family val="2"/>
      </rPr>
      <t>jennifer.wieberg@usd216.org</t>
    </r>
    <r>
      <rPr>
        <sz val="9"/>
        <rFont val="Open Sans"/>
        <family val="2"/>
      </rPr>
      <t>); 
Jenny Hands, Garden City (</t>
    </r>
    <r>
      <rPr>
        <i/>
        <sz val="9"/>
        <rFont val="Open Sans"/>
        <family val="2"/>
      </rPr>
      <t>jhands@gckschools.com</t>
    </r>
    <r>
      <rPr>
        <sz val="9"/>
        <rFont val="Open Sans"/>
        <family val="2"/>
      </rPr>
      <t>)</t>
    </r>
  </si>
  <si>
    <r>
      <rPr>
        <b/>
        <sz val="9"/>
        <rFont val="Open Sans"/>
        <family val="2"/>
      </rPr>
      <t xml:space="preserve">Post Sec. Co-Coord.: </t>
    </r>
    <r>
      <rPr>
        <sz val="8"/>
        <rFont val="Open Sans"/>
        <family val="2"/>
      </rPr>
      <t>Michael Zimmerman, NWKTC  (</t>
    </r>
    <r>
      <rPr>
        <i/>
        <sz val="8"/>
        <rFont val="Open Sans"/>
        <family val="2"/>
      </rPr>
      <t>michael.zimmerman@NWKTC.edu</t>
    </r>
    <r>
      <rPr>
        <sz val="8"/>
        <rFont val="Open Sans"/>
        <family val="2"/>
      </rPr>
      <t>) Christine Ellison, Colby CC (</t>
    </r>
    <r>
      <rPr>
        <i/>
        <sz val="8"/>
        <rFont val="Open Sans"/>
        <family val="2"/>
      </rPr>
      <t>Chriss.ellison@Colbycc.edu</t>
    </r>
    <r>
      <rPr>
        <sz val="8"/>
        <rFont val="Open Sans"/>
        <family val="2"/>
      </rPr>
      <t>)</t>
    </r>
  </si>
  <si>
    <t>Indiv. w/ Disabilities</t>
  </si>
  <si>
    <t>Non-Trad Enrollees</t>
  </si>
  <si>
    <t>Migrant Wrkr Parent</t>
  </si>
  <si>
    <t>Total Concentrators- Hays Workgroup</t>
  </si>
  <si>
    <t>Non-Trad Conc.</t>
  </si>
  <si>
    <t>Individ. w/ Disabilities</t>
  </si>
  <si>
    <t>Homeless (incl. Migrant)</t>
  </si>
  <si>
    <t>Post Sec. Credit</t>
  </si>
  <si>
    <t>Non  Trad Conc.</t>
  </si>
  <si>
    <t>Sylv. Grove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</si>
</sst>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Open Sans"/>
      <family val="2"/>
    </font>
    <font>
      <sz val="10"/>
      <color theme="1"/>
      <name val="Open Sans Light"/>
      <family val="2"/>
    </font>
    <font>
      <sz val="10"/>
      <color theme="1"/>
      <name val="Calibri"/>
      <family val="2"/>
      <scheme val="minor"/>
    </font>
    <font>
      <sz val="10"/>
      <name val="Open Sans"/>
      <family val="2"/>
    </font>
    <font>
      <sz val="10"/>
      <color theme="1"/>
      <name val="Open Sans"/>
      <family val="2"/>
    </font>
    <font>
      <sz val="10"/>
      <name val="Calibri"/>
      <family val="2"/>
      <scheme val="minor"/>
    </font>
    <font>
      <sz val="10"/>
      <color indexed="8"/>
      <name val="Open Sans"/>
      <family val="2"/>
    </font>
    <font>
      <b/>
      <sz val="10"/>
      <color indexed="8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9"/>
      <color theme="1"/>
      <name val="Open Sans"/>
      <family val="2"/>
    </font>
    <font>
      <b/>
      <sz val="9"/>
      <color rgb="FFFF0000"/>
      <name val="Open Sans"/>
      <family val="2"/>
    </font>
    <font>
      <sz val="9"/>
      <color theme="1"/>
      <name val="Open Sans"/>
      <family val="2"/>
    </font>
    <font>
      <sz val="9"/>
      <color rgb="FFFF0000"/>
      <name val="Open Sans"/>
      <family val="2"/>
    </font>
    <font>
      <b/>
      <sz val="9"/>
      <color indexed="8"/>
      <name val="Open Sans"/>
      <family val="2"/>
    </font>
    <font>
      <sz val="9"/>
      <color theme="1"/>
      <name val="Open Sans Light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Open Sans"/>
      <family val="2"/>
    </font>
    <font>
      <i/>
      <sz val="9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i/>
      <sz val="8"/>
      <name val="Open Sans"/>
      <family val="2"/>
    </font>
    <font>
      <b/>
      <sz val="12"/>
      <color indexed="8"/>
      <name val="Open Sans"/>
      <family val="2"/>
    </font>
    <font>
      <b/>
      <sz val="10"/>
      <color theme="1"/>
      <name val="Open Sans"/>
      <family val="2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29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right" vertical="top"/>
    </xf>
    <xf numFmtId="0" fontId="11" fillId="0" borderId="23" xfId="0" applyFont="1" applyBorder="1" applyAlignment="1">
      <alignment horizontal="left" vertical="top" wrapText="1"/>
    </xf>
    <xf numFmtId="0" fontId="12" fillId="5" borderId="18" xfId="0" applyFont="1" applyFill="1" applyBorder="1" applyAlignment="1" applyProtection="1">
      <alignment horizontal="right" vertical="top" wrapText="1" readingOrder="1"/>
      <protection locked="0"/>
    </xf>
    <xf numFmtId="0" fontId="11" fillId="0" borderId="5" xfId="0" applyFont="1" applyBorder="1" applyAlignment="1">
      <alignment horizontal="left" vertical="top"/>
    </xf>
    <xf numFmtId="2" fontId="11" fillId="0" borderId="6" xfId="2" applyNumberFormat="1" applyFont="1" applyBorder="1" applyAlignment="1" applyProtection="1">
      <alignment horizontal="right" vertical="top" wrapText="1" readingOrder="1"/>
      <protection locked="0"/>
    </xf>
    <xf numFmtId="2" fontId="11" fillId="0" borderId="7" xfId="2" applyNumberFormat="1" applyFont="1" applyBorder="1" applyAlignment="1" applyProtection="1">
      <alignment horizontal="right" vertical="top" wrapText="1" readingOrder="1"/>
      <protection locked="0"/>
    </xf>
    <xf numFmtId="0" fontId="11" fillId="21" borderId="8" xfId="0" applyFont="1" applyFill="1" applyBorder="1" applyAlignment="1">
      <alignment horizontal="left" vertical="top"/>
    </xf>
    <xf numFmtId="2" fontId="11" fillId="21" borderId="9" xfId="2" applyNumberFormat="1" applyFont="1" applyFill="1" applyBorder="1" applyAlignment="1" applyProtection="1">
      <alignment horizontal="right" vertical="top" wrapText="1" readingOrder="1"/>
      <protection locked="0"/>
    </xf>
    <xf numFmtId="2" fontId="11" fillId="21" borderId="10" xfId="2" applyNumberFormat="1" applyFont="1" applyFill="1" applyBorder="1" applyAlignment="1" applyProtection="1">
      <alignment horizontal="right" vertical="top" wrapText="1" readingOrder="1"/>
      <protection locked="0"/>
    </xf>
    <xf numFmtId="0" fontId="11" fillId="0" borderId="8" xfId="0" applyFont="1" applyBorder="1" applyAlignment="1">
      <alignment horizontal="left" vertical="top"/>
    </xf>
    <xf numFmtId="2" fontId="11" fillId="0" borderId="9" xfId="2" applyNumberFormat="1" applyFont="1" applyBorder="1" applyAlignment="1">
      <alignment horizontal="right" vertical="top"/>
    </xf>
    <xf numFmtId="2" fontId="11" fillId="0" borderId="10" xfId="2" applyNumberFormat="1" applyFont="1" applyBorder="1" applyAlignment="1">
      <alignment horizontal="right" vertical="top"/>
    </xf>
    <xf numFmtId="2" fontId="11" fillId="0" borderId="9" xfId="2" applyNumberFormat="1" applyFont="1" applyBorder="1" applyAlignment="1" applyProtection="1">
      <alignment horizontal="right" vertical="top" wrapText="1" readingOrder="1"/>
      <protection locked="0"/>
    </xf>
    <xf numFmtId="2" fontId="11" fillId="0" borderId="10" xfId="2" applyNumberFormat="1" applyFont="1" applyBorder="1" applyAlignment="1" applyProtection="1">
      <alignment horizontal="right" vertical="top" wrapText="1" readingOrder="1"/>
      <protection locked="0"/>
    </xf>
    <xf numFmtId="2" fontId="11" fillId="0" borderId="9" xfId="2" applyNumberFormat="1" applyFont="1" applyBorder="1" applyAlignment="1" applyProtection="1">
      <alignment horizontal="right" vertical="top" wrapText="1"/>
      <protection locked="0"/>
    </xf>
    <xf numFmtId="2" fontId="11" fillId="0" borderId="10" xfId="2" applyNumberFormat="1" applyFont="1" applyBorder="1" applyAlignment="1" applyProtection="1">
      <alignment horizontal="right" vertical="top" wrapText="1"/>
      <protection locked="0"/>
    </xf>
    <xf numFmtId="0" fontId="11" fillId="0" borderId="8" xfId="0" applyFont="1" applyFill="1" applyBorder="1" applyAlignment="1">
      <alignment horizontal="left" vertical="top"/>
    </xf>
    <xf numFmtId="2" fontId="11" fillId="0" borderId="9" xfId="2" applyNumberFormat="1" applyFont="1" applyFill="1" applyBorder="1" applyAlignment="1">
      <alignment horizontal="right" vertical="top"/>
    </xf>
    <xf numFmtId="2" fontId="11" fillId="0" borderId="10" xfId="2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12" fillId="3" borderId="2" xfId="3" applyFont="1" applyFill="1" applyBorder="1" applyAlignment="1">
      <alignment horizontal="left" vertical="top" wrapText="1"/>
    </xf>
    <xf numFmtId="0" fontId="12" fillId="3" borderId="3" xfId="3" applyFont="1" applyFill="1" applyBorder="1" applyAlignment="1">
      <alignment horizontal="left" vertical="top" wrapText="1"/>
    </xf>
    <xf numFmtId="0" fontId="12" fillId="3" borderId="4" xfId="3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5" borderId="8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6" borderId="11" xfId="0" applyFont="1" applyFill="1" applyBorder="1" applyAlignment="1">
      <alignment horizontal="left" vertical="top" wrapText="1"/>
    </xf>
    <xf numFmtId="0" fontId="14" fillId="6" borderId="11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left" wrapText="1"/>
    </xf>
    <xf numFmtId="0" fontId="12" fillId="7" borderId="5" xfId="0" applyFont="1" applyFill="1" applyBorder="1" applyAlignment="1">
      <alignment horizontal="left" vertical="top" wrapText="1"/>
    </xf>
    <xf numFmtId="0" fontId="11" fillId="8" borderId="11" xfId="0" applyFont="1" applyFill="1" applyBorder="1" applyAlignment="1">
      <alignment horizontal="left" vertical="top" wrapText="1"/>
    </xf>
    <xf numFmtId="0" fontId="14" fillId="8" borderId="11" xfId="0" applyFont="1" applyFill="1" applyBorder="1" applyAlignment="1">
      <alignment horizontal="left" vertical="top" wrapText="1"/>
    </xf>
    <xf numFmtId="0" fontId="12" fillId="9" borderId="5" xfId="0" applyFont="1" applyFill="1" applyBorder="1" applyAlignment="1">
      <alignment horizontal="left" vertical="top" wrapText="1"/>
    </xf>
    <xf numFmtId="0" fontId="11" fillId="10" borderId="11" xfId="0" applyFont="1" applyFill="1" applyBorder="1" applyAlignment="1">
      <alignment horizontal="left" vertical="top" wrapText="1"/>
    </xf>
    <xf numFmtId="0" fontId="14" fillId="10" borderId="11" xfId="0" applyFont="1" applyFill="1" applyBorder="1" applyAlignment="1">
      <alignment horizontal="left" vertical="top" wrapText="1"/>
    </xf>
    <xf numFmtId="0" fontId="12" fillId="11" borderId="5" xfId="0" applyFont="1" applyFill="1" applyBorder="1" applyAlignment="1">
      <alignment horizontal="left" vertical="top" wrapText="1"/>
    </xf>
    <xf numFmtId="0" fontId="11" fillId="12" borderId="11" xfId="0" applyFont="1" applyFill="1" applyBorder="1" applyAlignment="1">
      <alignment horizontal="left" vertical="top" wrapText="1"/>
    </xf>
    <xf numFmtId="0" fontId="14" fillId="12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13" borderId="5" xfId="0" applyFont="1" applyFill="1" applyBorder="1" applyAlignment="1">
      <alignment horizontal="left" vertical="top" wrapText="1"/>
    </xf>
    <xf numFmtId="0" fontId="11" fillId="14" borderId="11" xfId="0" applyFont="1" applyFill="1" applyBorder="1" applyAlignment="1">
      <alignment horizontal="left" vertical="top" wrapText="1"/>
    </xf>
    <xf numFmtId="0" fontId="14" fillId="14" borderId="11" xfId="0" applyFont="1" applyFill="1" applyBorder="1" applyAlignment="1">
      <alignment horizontal="left" vertical="top" wrapText="1"/>
    </xf>
    <xf numFmtId="1" fontId="15" fillId="0" borderId="0" xfId="0" applyNumberFormat="1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 wrapText="1"/>
    </xf>
    <xf numFmtId="1" fontId="15" fillId="0" borderId="13" xfId="0" applyNumberFormat="1" applyFont="1" applyFill="1" applyBorder="1" applyAlignment="1">
      <alignment horizontal="left" vertical="top"/>
    </xf>
    <xf numFmtId="1" fontId="15" fillId="0" borderId="14" xfId="0" applyNumberFormat="1" applyFont="1" applyFill="1" applyBorder="1" applyAlignment="1">
      <alignment horizontal="left" vertical="top"/>
    </xf>
    <xf numFmtId="0" fontId="12" fillId="15" borderId="5" xfId="0" applyFont="1" applyFill="1" applyBorder="1" applyAlignment="1">
      <alignment horizontal="left" vertical="top" wrapText="1"/>
    </xf>
    <xf numFmtId="0" fontId="11" fillId="16" borderId="11" xfId="0" applyFont="1" applyFill="1" applyBorder="1" applyAlignment="1">
      <alignment horizontal="left" vertical="top" wrapText="1"/>
    </xf>
    <xf numFmtId="0" fontId="14" fillId="16" borderId="11" xfId="0" applyFont="1" applyFill="1" applyBorder="1" applyAlignment="1">
      <alignment horizontal="left" vertical="top" wrapText="1"/>
    </xf>
    <xf numFmtId="0" fontId="12" fillId="17" borderId="5" xfId="0" applyFont="1" applyFill="1" applyBorder="1" applyAlignment="1">
      <alignment horizontal="left" vertical="top" wrapText="1"/>
    </xf>
    <xf numFmtId="0" fontId="11" fillId="18" borderId="1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wrapText="1"/>
    </xf>
    <xf numFmtId="0" fontId="11" fillId="19" borderId="11" xfId="0" applyFont="1" applyFill="1" applyBorder="1" applyAlignment="1">
      <alignment horizontal="left" wrapText="1"/>
    </xf>
    <xf numFmtId="0" fontId="16" fillId="19" borderId="11" xfId="0" applyFont="1" applyFill="1" applyBorder="1" applyAlignment="1">
      <alignment horizontal="left" wrapText="1"/>
    </xf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/>
    <xf numFmtId="0" fontId="11" fillId="0" borderId="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 wrapText="1"/>
    </xf>
    <xf numFmtId="0" fontId="11" fillId="5" borderId="36" xfId="0" applyFont="1" applyFill="1" applyBorder="1" applyAlignment="1">
      <alignment horizontal="left" vertical="top"/>
    </xf>
    <xf numFmtId="0" fontId="12" fillId="5" borderId="37" xfId="0" applyFont="1" applyFill="1" applyBorder="1" applyAlignment="1" applyProtection="1">
      <alignment horizontal="right" vertical="top" wrapText="1" readingOrder="1"/>
      <protection locked="0"/>
    </xf>
    <xf numFmtId="0" fontId="12" fillId="5" borderId="30" xfId="0" applyFont="1" applyFill="1" applyBorder="1" applyAlignment="1">
      <alignment horizontal="left" vertical="top" wrapText="1"/>
    </xf>
    <xf numFmtId="0" fontId="12" fillId="5" borderId="19" xfId="0" applyFont="1" applyFill="1" applyBorder="1" applyAlignment="1" applyProtection="1">
      <alignment horizontal="right" vertical="top" wrapText="1" readingOrder="1"/>
      <protection locked="0"/>
    </xf>
    <xf numFmtId="0" fontId="12" fillId="5" borderId="31" xfId="0" applyFont="1" applyFill="1" applyBorder="1" applyAlignment="1" applyProtection="1">
      <alignment horizontal="right" vertical="top" wrapText="1" readingOrder="1"/>
      <protection locked="0"/>
    </xf>
    <xf numFmtId="0" fontId="11" fillId="6" borderId="5" xfId="0" applyFont="1" applyFill="1" applyBorder="1" applyAlignment="1">
      <alignment horizontal="left" vertical="top"/>
    </xf>
    <xf numFmtId="2" fontId="12" fillId="6" borderId="6" xfId="2" applyNumberFormat="1" applyFont="1" applyFill="1" applyBorder="1" applyAlignment="1" applyProtection="1">
      <alignment horizontal="right" vertical="top" wrapText="1" readingOrder="1"/>
      <protection locked="0"/>
    </xf>
    <xf numFmtId="2" fontId="12" fillId="6" borderId="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8" fillId="0" borderId="0" xfId="0" applyFont="1"/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3" fillId="22" borderId="17" xfId="0" applyFont="1" applyFill="1" applyBorder="1" applyAlignment="1">
      <alignment horizontal="right" vertical="top" wrapText="1"/>
    </xf>
    <xf numFmtId="0" fontId="7" fillId="0" borderId="0" xfId="0" applyFont="1"/>
    <xf numFmtId="0" fontId="13" fillId="3" borderId="1" xfId="0" applyFont="1" applyFill="1" applyBorder="1" applyAlignment="1">
      <alignment horizontal="left" vertical="top" wrapText="1"/>
    </xf>
    <xf numFmtId="0" fontId="18" fillId="0" borderId="0" xfId="0" applyFont="1"/>
    <xf numFmtId="0" fontId="19" fillId="0" borderId="0" xfId="0" applyFont="1"/>
    <xf numFmtId="0" fontId="12" fillId="6" borderId="28" xfId="0" applyFont="1" applyFill="1" applyBorder="1" applyAlignment="1">
      <alignment horizontal="left" vertical="top" wrapText="1"/>
    </xf>
    <xf numFmtId="0" fontId="14" fillId="6" borderId="28" xfId="0" applyFont="1" applyFill="1" applyBorder="1" applyAlignment="1">
      <alignment horizontal="left" vertical="top" wrapText="1"/>
    </xf>
    <xf numFmtId="0" fontId="12" fillId="6" borderId="29" xfId="0" applyFont="1" applyFill="1" applyBorder="1" applyAlignment="1">
      <alignment horizontal="left" vertical="top" wrapText="1"/>
    </xf>
    <xf numFmtId="0" fontId="18" fillId="0" borderId="0" xfId="0" applyFont="1" applyFill="1"/>
    <xf numFmtId="0" fontId="12" fillId="18" borderId="11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wrapText="1"/>
    </xf>
    <xf numFmtId="1" fontId="15" fillId="0" borderId="6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1" fontId="14" fillId="0" borderId="28" xfId="0" applyNumberFormat="1" applyFont="1" applyBorder="1" applyAlignment="1">
      <alignment horizontal="left" vertical="top"/>
    </xf>
    <xf numFmtId="0" fontId="15" fillId="0" borderId="0" xfId="0" applyFont="1"/>
    <xf numFmtId="0" fontId="15" fillId="0" borderId="0" xfId="0" applyFont="1" applyFill="1"/>
    <xf numFmtId="0" fontId="11" fillId="0" borderId="0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20" fillId="0" borderId="0" xfId="0" applyFont="1"/>
    <xf numFmtId="0" fontId="19" fillId="0" borderId="0" xfId="0" applyFont="1" applyFill="1" applyBorder="1"/>
    <xf numFmtId="0" fontId="12" fillId="0" borderId="0" xfId="0" applyFont="1" applyFill="1" applyBorder="1"/>
    <xf numFmtId="0" fontId="21" fillId="0" borderId="0" xfId="0" applyFont="1" applyBorder="1" applyAlignment="1" applyProtection="1">
      <alignment horizontal="right" vertical="top" wrapText="1" readingOrder="1"/>
      <protection locked="0"/>
    </xf>
    <xf numFmtId="0" fontId="11" fillId="0" borderId="0" xfId="0" applyFont="1" applyFill="1" applyBorder="1" applyAlignment="1"/>
    <xf numFmtId="0" fontId="19" fillId="0" borderId="0" xfId="0" applyFont="1" applyBorder="1"/>
    <xf numFmtId="1" fontId="15" fillId="0" borderId="7" xfId="0" applyNumberFormat="1" applyFont="1" applyBorder="1" applyAlignment="1">
      <alignment horizontal="left" vertical="top"/>
    </xf>
    <xf numFmtId="1" fontId="13" fillId="0" borderId="28" xfId="0" applyNumberFormat="1" applyFont="1" applyBorder="1" applyAlignment="1">
      <alignment horizontal="left" vertical="top"/>
    </xf>
    <xf numFmtId="1" fontId="15" fillId="0" borderId="28" xfId="0" applyNumberFormat="1" applyFont="1" applyBorder="1" applyAlignment="1">
      <alignment horizontal="left" vertical="top"/>
    </xf>
    <xf numFmtId="1" fontId="15" fillId="0" borderId="29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wrapText="1"/>
    </xf>
    <xf numFmtId="0" fontId="16" fillId="14" borderId="11" xfId="0" applyFont="1" applyFill="1" applyBorder="1" applyAlignment="1">
      <alignment horizontal="left" vertical="top" wrapText="1"/>
    </xf>
    <xf numFmtId="0" fontId="12" fillId="8" borderId="11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0" fontId="12" fillId="14" borderId="11" xfId="0" applyFont="1" applyFill="1" applyBorder="1" applyAlignment="1">
      <alignment horizontal="left" vertical="top" wrapText="1"/>
    </xf>
    <xf numFmtId="1" fontId="13" fillId="0" borderId="0" xfId="0" applyNumberFormat="1" applyFont="1" applyFill="1" applyBorder="1" applyAlignment="1">
      <alignment horizontal="left" vertical="top"/>
    </xf>
    <xf numFmtId="0" fontId="12" fillId="16" borderId="11" xfId="0" applyFont="1" applyFill="1" applyBorder="1" applyAlignment="1">
      <alignment horizontal="left" vertical="top" wrapText="1"/>
    </xf>
    <xf numFmtId="1" fontId="13" fillId="0" borderId="13" xfId="0" applyNumberFormat="1" applyFont="1" applyFill="1" applyBorder="1" applyAlignment="1">
      <alignment horizontal="left" vertical="top"/>
    </xf>
    <xf numFmtId="1" fontId="13" fillId="0" borderId="14" xfId="0" applyNumberFormat="1" applyFont="1" applyFill="1" applyBorder="1" applyAlignment="1">
      <alignment horizontal="left" vertical="top"/>
    </xf>
    <xf numFmtId="0" fontId="14" fillId="18" borderId="1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1" fontId="13" fillId="0" borderId="6" xfId="0" applyNumberFormat="1" applyFont="1" applyBorder="1" applyAlignment="1">
      <alignment horizontal="left" vertical="top"/>
    </xf>
    <xf numFmtId="2" fontId="11" fillId="22" borderId="28" xfId="0" applyNumberFormat="1" applyFont="1" applyFill="1" applyBorder="1" applyAlignment="1">
      <alignment horizontal="right" vertical="top"/>
    </xf>
    <xf numFmtId="2" fontId="12" fillId="22" borderId="29" xfId="0" applyNumberFormat="1" applyFont="1" applyFill="1" applyBorder="1" applyAlignment="1">
      <alignment horizontal="right" vertical="top"/>
    </xf>
    <xf numFmtId="0" fontId="12" fillId="22" borderId="38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top"/>
    </xf>
    <xf numFmtId="0" fontId="12" fillId="12" borderId="11" xfId="0" applyFont="1" applyFill="1" applyBorder="1" applyAlignment="1">
      <alignment horizontal="left" vertical="top" wrapText="1"/>
    </xf>
    <xf numFmtId="0" fontId="11" fillId="0" borderId="33" xfId="0" applyFont="1" applyBorder="1"/>
    <xf numFmtId="0" fontId="15" fillId="0" borderId="0" xfId="0" applyFont="1" applyFill="1" applyBorder="1"/>
    <xf numFmtId="0" fontId="21" fillId="0" borderId="0" xfId="0" applyFont="1" applyFill="1" applyBorder="1" applyAlignment="1" applyProtection="1">
      <alignment horizontal="left" vertical="top" wrapText="1" readingOrder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2" fillId="5" borderId="18" xfId="0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Fill="1"/>
    <xf numFmtId="0" fontId="12" fillId="0" borderId="11" xfId="0" applyFont="1" applyBorder="1" applyAlignment="1">
      <alignment horizontal="left" wrapText="1"/>
    </xf>
    <xf numFmtId="2" fontId="12" fillId="6" borderId="6" xfId="2" applyNumberFormat="1" applyFont="1" applyFill="1" applyBorder="1" applyAlignment="1" applyProtection="1">
      <alignment horizontal="left" vertical="top" wrapText="1" readingOrder="1"/>
      <protection locked="0"/>
    </xf>
    <xf numFmtId="0" fontId="15" fillId="0" borderId="8" xfId="0" applyFont="1" applyBorder="1" applyAlignment="1">
      <alignment horizontal="left"/>
    </xf>
    <xf numFmtId="0" fontId="15" fillId="0" borderId="10" xfId="0" applyFont="1" applyBorder="1"/>
    <xf numFmtId="0" fontId="21" fillId="0" borderId="8" xfId="0" applyFont="1" applyFill="1" applyBorder="1" applyAlignment="1" applyProtection="1">
      <alignment horizontal="left" vertical="top" wrapText="1" readingOrder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2" fillId="7" borderId="40" xfId="0" applyFont="1" applyFill="1" applyBorder="1" applyAlignment="1">
      <alignment horizontal="left" vertical="top" wrapText="1"/>
    </xf>
    <xf numFmtId="0" fontId="14" fillId="8" borderId="41" xfId="0" applyFont="1" applyFill="1" applyBorder="1" applyAlignment="1">
      <alignment horizontal="left" vertical="top" wrapText="1"/>
    </xf>
    <xf numFmtId="0" fontId="12" fillId="9" borderId="40" xfId="0" applyFont="1" applyFill="1" applyBorder="1" applyAlignment="1">
      <alignment horizontal="left" vertical="top" wrapText="1"/>
    </xf>
    <xf numFmtId="0" fontId="12" fillId="11" borderId="40" xfId="0" applyFont="1" applyFill="1" applyBorder="1" applyAlignment="1">
      <alignment horizontal="left" vertical="top" wrapText="1"/>
    </xf>
    <xf numFmtId="0" fontId="14" fillId="12" borderId="41" xfId="0" applyFont="1" applyFill="1" applyBorder="1" applyAlignment="1">
      <alignment horizontal="left" vertical="top" wrapText="1"/>
    </xf>
    <xf numFmtId="0" fontId="12" fillId="13" borderId="40" xfId="0" applyFont="1" applyFill="1" applyBorder="1" applyAlignment="1">
      <alignment horizontal="left" vertical="top" wrapText="1"/>
    </xf>
    <xf numFmtId="0" fontId="14" fillId="14" borderId="41" xfId="0" applyFont="1" applyFill="1" applyBorder="1" applyAlignment="1">
      <alignment horizontal="left" vertical="top" wrapText="1"/>
    </xf>
    <xf numFmtId="0" fontId="12" fillId="15" borderId="40" xfId="0" applyFont="1" applyFill="1" applyBorder="1" applyAlignment="1">
      <alignment horizontal="left" vertical="top" wrapText="1"/>
    </xf>
    <xf numFmtId="0" fontId="12" fillId="17" borderId="40" xfId="0" applyFont="1" applyFill="1" applyBorder="1" applyAlignment="1">
      <alignment horizontal="left" vertical="top" wrapText="1"/>
    </xf>
    <xf numFmtId="0" fontId="14" fillId="18" borderId="41" xfId="0" applyFont="1" applyFill="1" applyBorder="1" applyAlignment="1">
      <alignment horizontal="left" vertical="top" wrapText="1"/>
    </xf>
    <xf numFmtId="0" fontId="12" fillId="16" borderId="41" xfId="0" applyFont="1" applyFill="1" applyBorder="1" applyAlignment="1">
      <alignment horizontal="left" vertical="top" wrapText="1"/>
    </xf>
    <xf numFmtId="0" fontId="12" fillId="10" borderId="41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left" vertical="top" wrapText="1"/>
    </xf>
    <xf numFmtId="0" fontId="12" fillId="5" borderId="28" xfId="0" applyFont="1" applyFill="1" applyBorder="1" applyAlignment="1">
      <alignment horizontal="left" vertical="top" wrapText="1"/>
    </xf>
    <xf numFmtId="0" fontId="12" fillId="5" borderId="29" xfId="0" applyFont="1" applyFill="1" applyBorder="1" applyAlignment="1">
      <alignment horizontal="left" vertical="top" wrapText="1"/>
    </xf>
    <xf numFmtId="0" fontId="12" fillId="6" borderId="15" xfId="0" applyFont="1" applyFill="1" applyBorder="1" applyAlignment="1">
      <alignment horizontal="left" vertical="top" wrapText="1"/>
    </xf>
    <xf numFmtId="0" fontId="12" fillId="6" borderId="16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 vertical="top" wrapText="1"/>
    </xf>
    <xf numFmtId="0" fontId="12" fillId="6" borderId="17" xfId="0" applyFont="1" applyFill="1" applyBorder="1" applyAlignment="1">
      <alignment horizontal="left" vertical="top" wrapText="1"/>
    </xf>
    <xf numFmtId="0" fontId="11" fillId="8" borderId="41" xfId="0" applyFont="1" applyFill="1" applyBorder="1" applyAlignment="1">
      <alignment horizontal="left" vertical="top" wrapText="1"/>
    </xf>
    <xf numFmtId="1" fontId="13" fillId="9" borderId="6" xfId="0" applyNumberFormat="1" applyFont="1" applyFill="1" applyBorder="1" applyAlignment="1">
      <alignment horizontal="left" vertical="top"/>
    </xf>
    <xf numFmtId="1" fontId="13" fillId="9" borderId="7" xfId="0" applyNumberFormat="1" applyFont="1" applyFill="1" applyBorder="1" applyAlignment="1">
      <alignment horizontal="left" vertical="top"/>
    </xf>
    <xf numFmtId="1" fontId="14" fillId="10" borderId="28" xfId="0" applyNumberFormat="1" applyFont="1" applyFill="1" applyBorder="1" applyAlignment="1">
      <alignment horizontal="left" vertical="top"/>
    </xf>
    <xf numFmtId="1" fontId="13" fillId="10" borderId="28" xfId="0" applyNumberFormat="1" applyFont="1" applyFill="1" applyBorder="1" applyAlignment="1">
      <alignment horizontal="left" vertical="top"/>
    </xf>
    <xf numFmtId="1" fontId="13" fillId="10" borderId="29" xfId="0" applyNumberFormat="1" applyFont="1" applyFill="1" applyBorder="1" applyAlignment="1">
      <alignment horizontal="left" vertical="top"/>
    </xf>
    <xf numFmtId="0" fontId="11" fillId="23" borderId="11" xfId="0" applyFont="1" applyFill="1" applyBorder="1" applyAlignment="1">
      <alignment horizontal="left" vertical="top" wrapText="1"/>
    </xf>
    <xf numFmtId="0" fontId="14" fillId="23" borderId="11" xfId="0" applyFont="1" applyFill="1" applyBorder="1" applyAlignment="1">
      <alignment horizontal="left" vertical="top" wrapText="1"/>
    </xf>
    <xf numFmtId="0" fontId="12" fillId="23" borderId="11" xfId="0" applyFont="1" applyFill="1" applyBorder="1" applyAlignment="1">
      <alignment horizontal="left" vertical="top" wrapText="1"/>
    </xf>
    <xf numFmtId="0" fontId="14" fillId="23" borderId="41" xfId="0" applyFont="1" applyFill="1" applyBorder="1" applyAlignment="1">
      <alignment horizontal="left" vertical="top" wrapText="1"/>
    </xf>
    <xf numFmtId="0" fontId="12" fillId="14" borderId="41" xfId="0" applyFont="1" applyFill="1" applyBorder="1" applyAlignment="1">
      <alignment horizontal="left" vertical="top" wrapText="1"/>
    </xf>
    <xf numFmtId="0" fontId="14" fillId="10" borderId="41" xfId="0" applyFont="1" applyFill="1" applyBorder="1" applyAlignment="1">
      <alignment horizontal="left" vertical="top" wrapText="1"/>
    </xf>
    <xf numFmtId="0" fontId="13" fillId="24" borderId="5" xfId="0" applyFont="1" applyFill="1" applyBorder="1" applyAlignment="1">
      <alignment horizontal="left" wrapText="1"/>
    </xf>
    <xf numFmtId="1" fontId="13" fillId="24" borderId="6" xfId="0" applyNumberFormat="1" applyFont="1" applyFill="1" applyBorder="1" applyAlignment="1">
      <alignment horizontal="left" vertical="top"/>
    </xf>
    <xf numFmtId="1" fontId="14" fillId="19" borderId="28" xfId="0" applyNumberFormat="1" applyFont="1" applyFill="1" applyBorder="1" applyAlignment="1">
      <alignment horizontal="left" vertical="top"/>
    </xf>
    <xf numFmtId="1" fontId="13" fillId="19" borderId="28" xfId="0" applyNumberFormat="1" applyFont="1" applyFill="1" applyBorder="1" applyAlignment="1">
      <alignment horizontal="left" vertical="top"/>
    </xf>
    <xf numFmtId="0" fontId="11" fillId="5" borderId="5" xfId="0" applyFont="1" applyFill="1" applyBorder="1" applyAlignment="1">
      <alignment horizontal="left" vertical="top"/>
    </xf>
    <xf numFmtId="0" fontId="12" fillId="6" borderId="15" xfId="0" applyFont="1" applyFill="1" applyBorder="1" applyAlignment="1">
      <alignment horizontal="left" vertical="top"/>
    </xf>
    <xf numFmtId="2" fontId="12" fillId="6" borderId="16" xfId="2" applyNumberFormat="1" applyFont="1" applyFill="1" applyBorder="1" applyAlignment="1" applyProtection="1">
      <alignment horizontal="right" vertical="top" wrapText="1" readingOrder="1"/>
      <protection locked="0"/>
    </xf>
    <xf numFmtId="2" fontId="12" fillId="6" borderId="17" xfId="2" applyNumberFormat="1" applyFont="1" applyFill="1" applyBorder="1" applyAlignment="1" applyProtection="1">
      <alignment horizontal="right" vertical="top" wrapText="1" readingOrder="1"/>
      <protection locked="0"/>
    </xf>
    <xf numFmtId="0" fontId="11" fillId="0" borderId="30" xfId="0" applyFont="1" applyFill="1" applyBorder="1" applyAlignment="1">
      <alignment horizontal="left" vertical="top"/>
    </xf>
    <xf numFmtId="2" fontId="11" fillId="0" borderId="19" xfId="2" applyNumberFormat="1" applyFont="1" applyFill="1" applyBorder="1" applyAlignment="1">
      <alignment horizontal="right" vertical="top"/>
    </xf>
    <xf numFmtId="2" fontId="11" fillId="0" borderId="31" xfId="2" applyNumberFormat="1" applyFont="1" applyFill="1" applyBorder="1" applyAlignment="1">
      <alignment horizontal="right" vertical="top"/>
    </xf>
    <xf numFmtId="0" fontId="12" fillId="25" borderId="42" xfId="0" applyFont="1" applyFill="1" applyBorder="1" applyAlignment="1">
      <alignment horizontal="left" vertical="top"/>
    </xf>
    <xf numFmtId="2" fontId="12" fillId="25" borderId="6" xfId="2" applyNumberFormat="1" applyFont="1" applyFill="1" applyBorder="1" applyAlignment="1">
      <alignment horizontal="right" vertical="top"/>
    </xf>
    <xf numFmtId="2" fontId="12" fillId="25" borderId="7" xfId="2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25" borderId="8" xfId="0" applyFont="1" applyFill="1" applyBorder="1"/>
    <xf numFmtId="2" fontId="13" fillId="25" borderId="9" xfId="0" applyNumberFormat="1" applyFont="1" applyFill="1" applyBorder="1"/>
    <xf numFmtId="2" fontId="13" fillId="25" borderId="10" xfId="0" applyNumberFormat="1" applyFont="1" applyFill="1" applyBorder="1"/>
    <xf numFmtId="0" fontId="15" fillId="22" borderId="11" xfId="0" applyFont="1" applyFill="1" applyBorder="1"/>
    <xf numFmtId="2" fontId="14" fillId="22" borderId="28" xfId="0" applyNumberFormat="1" applyFont="1" applyFill="1" applyBorder="1"/>
    <xf numFmtId="2" fontId="13" fillId="22" borderId="28" xfId="0" applyNumberFormat="1" applyFont="1" applyFill="1" applyBorder="1"/>
    <xf numFmtId="2" fontId="14" fillId="22" borderId="29" xfId="0" applyNumberFormat="1" applyFont="1" applyFill="1" applyBorder="1"/>
    <xf numFmtId="0" fontId="12" fillId="22" borderId="17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left" wrapText="1"/>
    </xf>
    <xf numFmtId="0" fontId="8" fillId="0" borderId="0" xfId="0" applyFont="1" applyFill="1" applyBorder="1"/>
    <xf numFmtId="0" fontId="11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right" vertical="top"/>
    </xf>
    <xf numFmtId="0" fontId="11" fillId="0" borderId="0" xfId="0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 horizontal="left" vertical="top"/>
    </xf>
    <xf numFmtId="0" fontId="17" fillId="20" borderId="32" xfId="0" applyFont="1" applyFill="1" applyBorder="1" applyAlignment="1" applyProtection="1">
      <alignment horizontal="center" vertical="top" wrapText="1" readingOrder="1"/>
      <protection locked="0"/>
    </xf>
    <xf numFmtId="0" fontId="17" fillId="20" borderId="33" xfId="0" applyFont="1" applyFill="1" applyBorder="1" applyAlignment="1" applyProtection="1">
      <alignment horizontal="center" vertical="top" wrapText="1" readingOrder="1"/>
      <protection locked="0"/>
    </xf>
    <xf numFmtId="0" fontId="17" fillId="20" borderId="34" xfId="0" applyFont="1" applyFill="1" applyBorder="1" applyAlignment="1" applyProtection="1">
      <alignment horizontal="center" vertical="top" wrapText="1" readingOrder="1"/>
      <protection locked="0"/>
    </xf>
    <xf numFmtId="0" fontId="12" fillId="0" borderId="33" xfId="0" applyFont="1" applyBorder="1" applyAlignment="1" applyProtection="1">
      <alignment horizontal="right" vertical="top" wrapText="1" readingOrder="1"/>
      <protection locked="0"/>
    </xf>
    <xf numFmtId="0" fontId="12" fillId="0" borderId="34" xfId="0" applyFont="1" applyBorder="1" applyAlignment="1" applyProtection="1">
      <alignment horizontal="right" vertical="top" wrapText="1" readingOrder="1"/>
      <protection locked="0"/>
    </xf>
    <xf numFmtId="0" fontId="24" fillId="0" borderId="21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0" xfId="0" applyFont="1" applyBorder="1" applyAlignment="1" applyProtection="1">
      <alignment horizontal="left" vertical="top" wrapText="1" readingOrder="1"/>
      <protection locked="0"/>
    </xf>
    <xf numFmtId="0" fontId="24" fillId="0" borderId="2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wrapText="1"/>
    </xf>
    <xf numFmtId="0" fontId="24" fillId="0" borderId="7" xfId="0" applyFont="1" applyBorder="1" applyAlignment="1">
      <alignment horizontal="right" vertical="top" wrapText="1"/>
    </xf>
    <xf numFmtId="0" fontId="24" fillId="0" borderId="24" xfId="0" applyFont="1" applyBorder="1" applyAlignment="1" applyProtection="1">
      <alignment horizontal="left" vertical="top" wrapText="1" readingOrder="1"/>
      <protection locked="0"/>
    </xf>
    <xf numFmtId="0" fontId="24" fillId="0" borderId="23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9" fillId="0" borderId="9" xfId="0" applyFont="1" applyFill="1" applyBorder="1" applyAlignment="1" applyProtection="1">
      <alignment horizontal="left" vertical="top" wrapText="1" readingOrder="1"/>
      <protection locked="0"/>
    </xf>
    <xf numFmtId="0" fontId="9" fillId="0" borderId="9" xfId="0" applyFont="1" applyBorder="1" applyAlignment="1" applyProtection="1">
      <alignment horizontal="left" vertical="top" wrapText="1" readingOrder="1"/>
      <protection locked="0"/>
    </xf>
    <xf numFmtId="0" fontId="3" fillId="22" borderId="15" xfId="0" applyFont="1" applyFill="1" applyBorder="1" applyAlignment="1">
      <alignment horizontal="left" vertical="top" wrapText="1"/>
    </xf>
    <xf numFmtId="0" fontId="3" fillId="22" borderId="16" xfId="0" applyFont="1" applyFill="1" applyBorder="1" applyAlignment="1">
      <alignment horizontal="left" vertical="top" wrapText="1"/>
    </xf>
    <xf numFmtId="0" fontId="9" fillId="0" borderId="19" xfId="0" applyFont="1" applyBorder="1" applyAlignment="1" applyProtection="1">
      <alignment horizontal="left" vertical="top" wrapText="1" readingOrder="1"/>
      <protection locked="0"/>
    </xf>
    <xf numFmtId="0" fontId="10" fillId="20" borderId="32" xfId="0" applyFont="1" applyFill="1" applyBorder="1" applyAlignment="1" applyProtection="1">
      <alignment horizontal="center" vertical="top" wrapText="1" readingOrder="1"/>
      <protection locked="0"/>
    </xf>
    <xf numFmtId="0" fontId="10" fillId="20" borderId="34" xfId="0" applyFont="1" applyFill="1" applyBorder="1" applyAlignment="1" applyProtection="1">
      <alignment horizontal="center" vertical="top" wrapText="1" readingOrder="1"/>
      <protection locked="0"/>
    </xf>
    <xf numFmtId="0" fontId="3" fillId="0" borderId="24" xfId="0" applyFont="1" applyBorder="1" applyAlignment="1" applyProtection="1">
      <alignment horizontal="right" vertical="top" wrapText="1" readingOrder="1"/>
      <protection locked="0"/>
    </xf>
    <xf numFmtId="0" fontId="21" fillId="0" borderId="9" xfId="0" applyFont="1" applyBorder="1" applyAlignment="1" applyProtection="1">
      <alignment horizontal="left" vertical="top" wrapText="1" readingOrder="1"/>
      <protection locked="0"/>
    </xf>
    <xf numFmtId="0" fontId="24" fillId="0" borderId="22" xfId="0" applyFont="1" applyBorder="1" applyAlignment="1">
      <alignment horizontal="right" vertical="top" wrapText="1"/>
    </xf>
    <xf numFmtId="0" fontId="24" fillId="0" borderId="25" xfId="0" applyFont="1" applyBorder="1" applyAlignment="1">
      <alignment horizontal="right" vertical="top" wrapText="1"/>
    </xf>
    <xf numFmtId="0" fontId="21" fillId="0" borderId="0" xfId="0" applyFont="1" applyBorder="1" applyAlignment="1" applyProtection="1">
      <alignment horizontal="left" vertical="top" wrapText="1" readingOrder="1"/>
      <protection locked="0"/>
    </xf>
    <xf numFmtId="0" fontId="11" fillId="0" borderId="21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12" fillId="22" borderId="15" xfId="0" applyFont="1" applyFill="1" applyBorder="1" applyAlignment="1">
      <alignment horizontal="left" vertical="top" wrapText="1"/>
    </xf>
    <xf numFmtId="0" fontId="12" fillId="22" borderId="16" xfId="0" applyFont="1" applyFill="1" applyBorder="1" applyAlignment="1">
      <alignment horizontal="left" vertical="top" wrapText="1"/>
    </xf>
    <xf numFmtId="0" fontId="21" fillId="0" borderId="19" xfId="0" applyFont="1" applyBorder="1" applyAlignment="1" applyProtection="1">
      <alignment horizontal="left" vertical="top" wrapText="1" readingOrder="1"/>
      <protection locked="0"/>
    </xf>
    <xf numFmtId="0" fontId="24" fillId="0" borderId="24" xfId="0" applyFont="1" applyBorder="1" applyAlignment="1">
      <alignment horizontal="right" vertical="top" wrapText="1"/>
    </xf>
    <xf numFmtId="0" fontId="21" fillId="0" borderId="27" xfId="0" applyFont="1" applyBorder="1" applyAlignment="1" applyProtection="1">
      <alignment horizontal="left" vertical="top" wrapText="1" readingOrder="1"/>
      <protection locked="0"/>
    </xf>
    <xf numFmtId="0" fontId="0" fillId="0" borderId="27" xfId="0" applyBorder="1" applyAlignment="1">
      <alignment horizontal="left" vertical="top" wrapText="1" readingOrder="1"/>
    </xf>
    <xf numFmtId="0" fontId="0" fillId="0" borderId="39" xfId="0" applyBorder="1" applyAlignment="1">
      <alignment vertical="top" wrapText="1" readingOrder="1"/>
    </xf>
    <xf numFmtId="0" fontId="24" fillId="0" borderId="6" xfId="0" applyFont="1" applyBorder="1" applyAlignment="1" applyProtection="1">
      <alignment horizontal="left" vertical="top" wrapText="1" readingOrder="1"/>
      <protection locked="0"/>
    </xf>
    <xf numFmtId="0" fontId="24" fillId="0" borderId="28" xfId="0" applyFont="1" applyBorder="1" applyAlignment="1" applyProtection="1">
      <alignment horizontal="left" vertical="top" wrapText="1" readingOrder="1"/>
      <protection locked="0"/>
    </xf>
    <xf numFmtId="0" fontId="24" fillId="0" borderId="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wrapText="1"/>
    </xf>
    <xf numFmtId="0" fontId="11" fillId="0" borderId="20" xfId="0" applyFont="1" applyBorder="1" applyAlignment="1" applyProtection="1">
      <alignment horizontal="center" vertical="top" wrapText="1" readingOrder="1"/>
      <protection locked="0"/>
    </xf>
    <xf numFmtId="0" fontId="11" fillId="0" borderId="24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Border="1" applyAlignment="1">
      <alignment horizontal="left" wrapText="1"/>
    </xf>
    <xf numFmtId="1" fontId="14" fillId="0" borderId="0" xfId="0" applyNumberFormat="1" applyFont="1" applyBorder="1" applyAlignment="1">
      <alignment horizontal="left" vertical="top"/>
    </xf>
    <xf numFmtId="1" fontId="13" fillId="0" borderId="0" xfId="0" applyNumberFormat="1" applyFont="1" applyBorder="1" applyAlignment="1">
      <alignment horizontal="left" vertical="top"/>
    </xf>
    <xf numFmtId="0" fontId="26" fillId="20" borderId="32" xfId="0" applyFont="1" applyFill="1" applyBorder="1" applyAlignment="1" applyProtection="1">
      <alignment horizontal="center" vertical="top" wrapText="1" readingOrder="1"/>
      <protection locked="0"/>
    </xf>
    <xf numFmtId="0" fontId="26" fillId="20" borderId="33" xfId="0" applyFont="1" applyFill="1" applyBorder="1" applyAlignment="1" applyProtection="1">
      <alignment horizontal="center" vertical="top" wrapText="1" readingOrder="1"/>
      <protection locked="0"/>
    </xf>
    <xf numFmtId="0" fontId="26" fillId="20" borderId="34" xfId="0" applyFont="1" applyFill="1" applyBorder="1" applyAlignment="1" applyProtection="1">
      <alignment horizontal="center" vertical="top" wrapText="1" readingOrder="1"/>
      <protection locked="0"/>
    </xf>
    <xf numFmtId="0" fontId="11" fillId="0" borderId="21" xfId="0" applyFont="1" applyBorder="1" applyAlignment="1" applyProtection="1">
      <alignment horizontal="center" vertical="top" wrapText="1" readingOrder="1"/>
      <protection locked="0"/>
    </xf>
    <xf numFmtId="0" fontId="11" fillId="0" borderId="22" xfId="0" applyFont="1" applyBorder="1" applyAlignment="1" applyProtection="1">
      <alignment horizontal="center" vertical="top" wrapText="1" readingOrder="1"/>
      <protection locked="0"/>
    </xf>
    <xf numFmtId="0" fontId="11" fillId="0" borderId="23" xfId="0" applyFont="1" applyBorder="1" applyAlignment="1" applyProtection="1">
      <alignment horizontal="center" vertical="top" wrapText="1" readingOrder="1"/>
      <protection locked="0"/>
    </xf>
    <xf numFmtId="0" fontId="11" fillId="0" borderId="25" xfId="0" applyFont="1" applyBorder="1" applyAlignment="1" applyProtection="1">
      <alignment horizontal="center" vertical="top" wrapText="1" readingOrder="1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right" vertical="top" wrapText="1"/>
    </xf>
    <xf numFmtId="0" fontId="11" fillId="0" borderId="23" xfId="0" applyFont="1" applyBorder="1" applyAlignment="1">
      <alignment horizontal="right" vertical="top" wrapText="1"/>
    </xf>
    <xf numFmtId="2" fontId="13" fillId="22" borderId="29" xfId="0" applyNumberFormat="1" applyFont="1" applyFill="1" applyBorder="1"/>
    <xf numFmtId="0" fontId="15" fillId="25" borderId="36" xfId="0" applyFont="1" applyFill="1" applyBorder="1"/>
    <xf numFmtId="2" fontId="13" fillId="25" borderId="18" xfId="0" applyNumberFormat="1" applyFont="1" applyFill="1" applyBorder="1"/>
    <xf numFmtId="2" fontId="13" fillId="25" borderId="37" xfId="0" applyNumberFormat="1" applyFont="1" applyFill="1" applyBorder="1"/>
    <xf numFmtId="0" fontId="11" fillId="6" borderId="15" xfId="0" applyFont="1" applyFill="1" applyBorder="1" applyAlignment="1">
      <alignment horizontal="left" vertical="top"/>
    </xf>
    <xf numFmtId="0" fontId="12" fillId="5" borderId="6" xfId="0" applyFont="1" applyFill="1" applyBorder="1" applyAlignment="1" applyProtection="1">
      <alignment horizontal="right" vertical="top" wrapText="1" readingOrder="1"/>
      <protection locked="0"/>
    </xf>
    <xf numFmtId="0" fontId="12" fillId="5" borderId="7" xfId="0" applyFont="1" applyFill="1" applyBorder="1" applyAlignment="1" applyProtection="1">
      <alignment horizontal="right" vertical="top" wrapText="1" readingOrder="1"/>
      <protection locked="0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/>
    </xf>
    <xf numFmtId="0" fontId="24" fillId="0" borderId="20" xfId="0" applyFont="1" applyBorder="1" applyAlignment="1" applyProtection="1">
      <alignment horizontal="center" vertical="top" wrapText="1" readingOrder="1"/>
      <protection locked="0"/>
    </xf>
    <xf numFmtId="0" fontId="24" fillId="0" borderId="24" xfId="0" applyFont="1" applyBorder="1" applyAlignment="1" applyProtection="1">
      <alignment horizontal="center" vertical="top" wrapText="1" readingOrder="1"/>
      <protection locked="0"/>
    </xf>
    <xf numFmtId="0" fontId="24" fillId="0" borderId="21" xfId="0" applyFont="1" applyBorder="1" applyAlignment="1" applyProtection="1">
      <alignment horizontal="center" vertical="top" wrapText="1" readingOrder="1"/>
      <protection locked="0"/>
    </xf>
    <xf numFmtId="0" fontId="24" fillId="0" borderId="22" xfId="0" applyFont="1" applyBorder="1" applyAlignment="1" applyProtection="1">
      <alignment horizontal="center" vertical="top" wrapText="1" readingOrder="1"/>
      <protection locked="0"/>
    </xf>
    <xf numFmtId="0" fontId="24" fillId="0" borderId="23" xfId="0" applyFont="1" applyBorder="1" applyAlignment="1" applyProtection="1">
      <alignment horizontal="center" vertical="top" wrapText="1" readingOrder="1"/>
      <protection locked="0"/>
    </xf>
    <xf numFmtId="0" fontId="24" fillId="0" borderId="25" xfId="0" applyFont="1" applyBorder="1" applyAlignment="1" applyProtection="1">
      <alignment horizontal="center" vertical="top" wrapText="1" readingOrder="1"/>
      <protection locked="0"/>
    </xf>
    <xf numFmtId="0" fontId="24" fillId="0" borderId="21" xfId="0" applyFont="1" applyBorder="1" applyAlignment="1">
      <alignment horizontal="right" vertical="top" wrapText="1"/>
    </xf>
    <xf numFmtId="0" fontId="24" fillId="0" borderId="23" xfId="0" applyFont="1" applyBorder="1" applyAlignment="1">
      <alignment horizontal="right" vertical="top" wrapText="1"/>
    </xf>
    <xf numFmtId="0" fontId="24" fillId="0" borderId="21" xfId="0" applyFont="1" applyBorder="1" applyAlignment="1" applyProtection="1">
      <alignment horizontal="left" vertical="top" wrapText="1" readingOrder="1"/>
      <protection locked="0"/>
    </xf>
    <xf numFmtId="0" fontId="24" fillId="0" borderId="22" xfId="0" applyFont="1" applyBorder="1" applyAlignment="1" applyProtection="1">
      <alignment horizontal="left" vertical="top" wrapText="1" readingOrder="1"/>
      <protection locked="0"/>
    </xf>
    <xf numFmtId="0" fontId="24" fillId="0" borderId="23" xfId="0" applyFont="1" applyBorder="1" applyAlignment="1" applyProtection="1">
      <alignment horizontal="left" vertical="top" wrapText="1" readingOrder="1"/>
      <protection locked="0"/>
    </xf>
    <xf numFmtId="0" fontId="24" fillId="0" borderId="25" xfId="0" applyFont="1" applyBorder="1" applyAlignment="1" applyProtection="1">
      <alignment horizontal="left" vertical="top" wrapText="1" readingOrder="1"/>
      <protection locked="0"/>
    </xf>
    <xf numFmtId="0" fontId="24" fillId="0" borderId="22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12" fillId="5" borderId="11" xfId="0" applyFont="1" applyFill="1" applyBorder="1" applyAlignment="1">
      <alignment horizontal="right" vertical="top" wrapText="1"/>
    </xf>
    <xf numFmtId="0" fontId="12" fillId="5" borderId="41" xfId="0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/>
    </xf>
    <xf numFmtId="0" fontId="12" fillId="5" borderId="11" xfId="0" applyFont="1" applyFill="1" applyBorder="1" applyAlignment="1">
      <alignment horizontal="left" vertical="top"/>
    </xf>
    <xf numFmtId="0" fontId="12" fillId="5" borderId="28" xfId="0" applyFont="1" applyFill="1" applyBorder="1" applyAlignment="1" applyProtection="1">
      <alignment horizontal="right" vertical="top" wrapText="1" readingOrder="1"/>
      <protection locked="0"/>
    </xf>
    <xf numFmtId="0" fontId="12" fillId="5" borderId="29" xfId="0" applyFont="1" applyFill="1" applyBorder="1" applyAlignment="1" applyProtection="1">
      <alignment horizontal="right" vertical="top" wrapText="1" readingOrder="1"/>
      <protection locked="0"/>
    </xf>
    <xf numFmtId="0" fontId="11" fillId="0" borderId="32" xfId="0" applyFont="1" applyBorder="1" applyAlignment="1">
      <alignment horizontal="right" vertical="top" wrapText="1"/>
    </xf>
    <xf numFmtId="0" fontId="11" fillId="0" borderId="33" xfId="0" applyFont="1" applyBorder="1" applyAlignment="1">
      <alignment horizontal="right" vertical="top" wrapText="1"/>
    </xf>
    <xf numFmtId="0" fontId="11" fillId="0" borderId="34" xfId="0" applyFont="1" applyBorder="1" applyAlignment="1">
      <alignment horizontal="right" vertical="top" wrapText="1"/>
    </xf>
    <xf numFmtId="0" fontId="11" fillId="0" borderId="32" xfId="0" applyFont="1" applyBorder="1" applyAlignment="1" applyProtection="1">
      <alignment horizontal="center" vertical="top" wrapText="1" readingOrder="1"/>
      <protection locked="0"/>
    </xf>
    <xf numFmtId="0" fontId="11" fillId="0" borderId="33" xfId="0" applyFont="1" applyBorder="1" applyAlignment="1" applyProtection="1">
      <alignment horizontal="center" vertical="top" wrapText="1" readingOrder="1"/>
      <protection locked="0"/>
    </xf>
    <xf numFmtId="0" fontId="11" fillId="0" borderId="34" xfId="0" applyFont="1" applyBorder="1" applyAlignment="1" applyProtection="1">
      <alignment horizontal="center" vertical="top" wrapText="1" readingOrder="1"/>
      <protection locked="0"/>
    </xf>
    <xf numFmtId="0" fontId="11" fillId="0" borderId="32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6" fillId="0" borderId="32" xfId="0" applyFont="1" applyBorder="1" applyAlignment="1">
      <alignment horizontal="left" vertical="top"/>
    </xf>
    <xf numFmtId="0" fontId="6" fillId="0" borderId="33" xfId="0" applyFont="1" applyBorder="1"/>
    <xf numFmtId="0" fontId="6" fillId="0" borderId="33" xfId="0" applyFont="1" applyBorder="1" applyAlignment="1">
      <alignment horizontal="right" vertical="top"/>
    </xf>
    <xf numFmtId="0" fontId="3" fillId="0" borderId="33" xfId="0" applyFont="1" applyBorder="1" applyAlignment="1" applyProtection="1">
      <alignment horizontal="right" vertical="top" wrapText="1" readingOrder="1"/>
      <protection locked="0"/>
    </xf>
    <xf numFmtId="0" fontId="3" fillId="0" borderId="34" xfId="0" applyFont="1" applyBorder="1" applyAlignment="1" applyProtection="1">
      <alignment horizontal="right" vertical="top" wrapText="1" readingOrder="1"/>
      <protection locked="0"/>
    </xf>
    <xf numFmtId="0" fontId="6" fillId="0" borderId="5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9" fillId="0" borderId="0" xfId="0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 applyFill="1" applyBorder="1" applyAlignment="1" applyProtection="1">
      <alignment horizontal="right" vertical="center" wrapText="1" readingOrder="1"/>
      <protection locked="0"/>
    </xf>
    <xf numFmtId="0" fontId="9" fillId="0" borderId="0" xfId="0" applyFont="1" applyFill="1" applyBorder="1" applyAlignment="1" applyProtection="1">
      <alignment vertical="top" wrapText="1" readingOrder="1"/>
      <protection locked="0"/>
    </xf>
    <xf numFmtId="0" fontId="10" fillId="0" borderId="0" xfId="0" applyFont="1" applyFill="1" applyBorder="1" applyAlignment="1" applyProtection="1">
      <alignment horizontal="right" vertical="top" wrapText="1" readingOrder="1"/>
      <protection locked="0"/>
    </xf>
    <xf numFmtId="1" fontId="14" fillId="0" borderId="24" xfId="0" applyNumberFormat="1" applyFont="1" applyBorder="1" applyAlignment="1">
      <alignment horizontal="left" vertical="top"/>
    </xf>
    <xf numFmtId="0" fontId="24" fillId="0" borderId="5" xfId="0" applyFont="1" applyBorder="1" applyAlignment="1" applyProtection="1">
      <alignment horizontal="left" vertical="top" wrapText="1" readingOrder="1"/>
      <protection locked="0"/>
    </xf>
    <xf numFmtId="0" fontId="24" fillId="0" borderId="7" xfId="0" applyFont="1" applyBorder="1" applyAlignment="1" applyProtection="1">
      <alignment horizontal="left" vertical="top" wrapText="1" readingOrder="1"/>
      <protection locked="0"/>
    </xf>
    <xf numFmtId="0" fontId="24" fillId="0" borderId="11" xfId="0" applyFont="1" applyBorder="1" applyAlignment="1" applyProtection="1">
      <alignment horizontal="left" vertical="top" wrapText="1" readingOrder="1"/>
      <protection locked="0"/>
    </xf>
    <xf numFmtId="0" fontId="24" fillId="0" borderId="29" xfId="0" applyFont="1" applyBorder="1" applyAlignment="1" applyProtection="1">
      <alignment horizontal="left" vertical="top" wrapText="1" readingOrder="1"/>
      <protection locked="0"/>
    </xf>
    <xf numFmtId="0" fontId="24" fillId="0" borderId="5" xfId="0" applyFont="1" applyBorder="1" applyAlignment="1">
      <alignment horizontal="right"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29" xfId="0" applyFont="1" applyBorder="1" applyAlignment="1">
      <alignment horizontal="right" vertical="top" wrapText="1"/>
    </xf>
    <xf numFmtId="0" fontId="15" fillId="0" borderId="0" xfId="0" applyFont="1" applyFill="1" applyBorder="1" applyAlignment="1">
      <alignment horizontal="center"/>
    </xf>
    <xf numFmtId="0" fontId="15" fillId="0" borderId="9" xfId="0" applyFont="1" applyBorder="1" applyAlignment="1">
      <alignment horizontal="right"/>
    </xf>
    <xf numFmtId="0" fontId="15" fillId="0" borderId="9" xfId="0" applyFont="1" applyFill="1" applyBorder="1" applyAlignment="1">
      <alignment horizontal="right"/>
    </xf>
    <xf numFmtId="2" fontId="12" fillId="22" borderId="28" xfId="0" applyNumberFormat="1" applyFont="1" applyFill="1" applyBorder="1" applyAlignment="1">
      <alignment horizontal="right" vertical="top"/>
    </xf>
    <xf numFmtId="0" fontId="11" fillId="0" borderId="45" xfId="0" applyFont="1" applyBorder="1" applyAlignment="1">
      <alignment horizontal="left" vertical="top" wrapText="1"/>
    </xf>
    <xf numFmtId="1" fontId="13" fillId="24" borderId="7" xfId="0" applyNumberFormat="1" applyFont="1" applyFill="1" applyBorder="1" applyAlignment="1">
      <alignment horizontal="left" vertical="top"/>
    </xf>
    <xf numFmtId="1" fontId="14" fillId="19" borderId="29" xfId="0" applyNumberFormat="1" applyFont="1" applyFill="1" applyBorder="1" applyAlignment="1">
      <alignment horizontal="left" vertical="top"/>
    </xf>
    <xf numFmtId="0" fontId="12" fillId="17" borderId="36" xfId="0" applyFont="1" applyFill="1" applyBorder="1" applyAlignment="1">
      <alignment horizontal="left" vertical="top" wrapText="1"/>
    </xf>
    <xf numFmtId="0" fontId="12" fillId="17" borderId="48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wrapText="1"/>
    </xf>
    <xf numFmtId="1" fontId="14" fillId="0" borderId="24" xfId="0" applyNumberFormat="1" applyFont="1" applyFill="1" applyBorder="1" applyAlignment="1">
      <alignment horizontal="left" vertical="top"/>
    </xf>
    <xf numFmtId="1" fontId="13" fillId="0" borderId="24" xfId="0" applyNumberFormat="1" applyFont="1" applyFill="1" applyBorder="1" applyAlignment="1">
      <alignment horizontal="left" vertical="top"/>
    </xf>
    <xf numFmtId="1" fontId="14" fillId="0" borderId="25" xfId="0" applyNumberFormat="1" applyFont="1" applyFill="1" applyBorder="1" applyAlignment="1">
      <alignment horizontal="left" vertical="top"/>
    </xf>
    <xf numFmtId="0" fontId="10" fillId="20" borderId="33" xfId="0" applyFont="1" applyFill="1" applyBorder="1" applyAlignment="1" applyProtection="1">
      <alignment horizontal="center" vertical="top" wrapText="1" readingOrder="1"/>
      <protection locked="0"/>
    </xf>
    <xf numFmtId="0" fontId="10" fillId="20" borderId="15" xfId="0" applyFont="1" applyFill="1" applyBorder="1" applyAlignment="1" applyProtection="1">
      <alignment horizontal="center" vertical="top" wrapText="1" readingOrder="1"/>
      <protection locked="0"/>
    </xf>
    <xf numFmtId="0" fontId="10" fillId="20" borderId="16" xfId="0" applyFont="1" applyFill="1" applyBorder="1" applyAlignment="1" applyProtection="1">
      <alignment horizontal="center" vertical="top" wrapText="1" readingOrder="1"/>
      <protection locked="0"/>
    </xf>
    <xf numFmtId="0" fontId="10" fillId="20" borderId="17" xfId="0" applyFont="1" applyFill="1" applyBorder="1" applyAlignment="1" applyProtection="1">
      <alignment horizontal="center" vertical="top" wrapText="1" readingOrder="1"/>
      <protection locked="0"/>
    </xf>
    <xf numFmtId="0" fontId="6" fillId="5" borderId="45" xfId="0" applyFont="1" applyFill="1" applyBorder="1" applyAlignment="1">
      <alignment horizontal="right" vertical="top"/>
    </xf>
    <xf numFmtId="0" fontId="6" fillId="5" borderId="15" xfId="0" applyFont="1" applyFill="1" applyBorder="1" applyAlignment="1">
      <alignment horizontal="right" vertical="top" wrapText="1"/>
    </xf>
    <xf numFmtId="0" fontId="6" fillId="5" borderId="17" xfId="0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horizontal="left" vertical="top"/>
    </xf>
    <xf numFmtId="0" fontId="6" fillId="5" borderId="50" xfId="0" applyFont="1" applyFill="1" applyBorder="1" applyAlignment="1">
      <alignment horizontal="right" vertical="top" wrapText="1"/>
    </xf>
    <xf numFmtId="0" fontId="6" fillId="5" borderId="4" xfId="0" applyFont="1" applyFill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/>
    </xf>
    <xf numFmtId="0" fontId="7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28" xfId="0" applyFont="1" applyBorder="1" applyAlignment="1">
      <alignment horizontal="right" vertical="top"/>
    </xf>
    <xf numFmtId="0" fontId="7" fillId="0" borderId="29" xfId="0" applyFont="1" applyBorder="1" applyAlignment="1">
      <alignment horizontal="right" vertical="top"/>
    </xf>
    <xf numFmtId="0" fontId="6" fillId="5" borderId="21" xfId="0" applyFont="1" applyFill="1" applyBorder="1" applyAlignment="1">
      <alignment horizontal="center" vertical="top"/>
    </xf>
    <xf numFmtId="0" fontId="6" fillId="5" borderId="22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right" vertical="top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left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right"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7" fillId="22" borderId="32" xfId="0" applyFont="1" applyFill="1" applyBorder="1" applyAlignment="1">
      <alignment horizontal="left"/>
    </xf>
    <xf numFmtId="164" fontId="27" fillId="22" borderId="34" xfId="1" applyNumberFormat="1" applyFont="1" applyFill="1" applyBorder="1"/>
    <xf numFmtId="0" fontId="27" fillId="22" borderId="34" xfId="0" applyFont="1" applyFill="1" applyBorder="1" applyAlignment="1">
      <alignment horizontal="left"/>
    </xf>
    <xf numFmtId="0" fontId="12" fillId="6" borderId="41" xfId="0" applyFont="1" applyFill="1" applyBorder="1" applyAlignment="1">
      <alignment horizontal="left" vertical="top" wrapText="1"/>
    </xf>
    <xf numFmtId="0" fontId="13" fillId="3" borderId="45" xfId="0" applyFont="1" applyFill="1" applyBorder="1" applyAlignment="1">
      <alignment horizontal="left" vertical="top" wrapText="1"/>
    </xf>
    <xf numFmtId="0" fontId="12" fillId="3" borderId="35" xfId="3" applyFont="1" applyFill="1" applyBorder="1" applyAlignment="1">
      <alignment horizontal="left" vertical="top" wrapText="1"/>
    </xf>
    <xf numFmtId="0" fontId="12" fillId="3" borderId="16" xfId="3" applyFont="1" applyFill="1" applyBorder="1" applyAlignment="1">
      <alignment horizontal="left" vertical="top" wrapText="1"/>
    </xf>
    <xf numFmtId="0" fontId="12" fillId="3" borderId="17" xfId="3" applyFont="1" applyFill="1" applyBorder="1" applyAlignment="1">
      <alignment horizontal="left" vertical="top" wrapText="1"/>
    </xf>
    <xf numFmtId="0" fontId="12" fillId="6" borderId="5" xfId="0" applyFont="1" applyFill="1" applyBorder="1" applyAlignment="1">
      <alignment horizontal="left" vertical="top"/>
    </xf>
    <xf numFmtId="0" fontId="12" fillId="6" borderId="45" xfId="0" applyFont="1" applyFill="1" applyBorder="1" applyAlignment="1">
      <alignment horizontal="left" vertical="top" wrapText="1"/>
    </xf>
    <xf numFmtId="0" fontId="15" fillId="25" borderId="5" xfId="0" applyFont="1" applyFill="1" applyBorder="1"/>
    <xf numFmtId="2" fontId="13" fillId="25" borderId="6" xfId="0" applyNumberFormat="1" applyFont="1" applyFill="1" applyBorder="1"/>
    <xf numFmtId="2" fontId="13" fillId="25" borderId="7" xfId="0" applyNumberFormat="1" applyFont="1" applyFill="1" applyBorder="1"/>
    <xf numFmtId="0" fontId="9" fillId="0" borderId="5" xfId="0" applyFont="1" applyFill="1" applyBorder="1" applyAlignment="1" applyProtection="1">
      <alignment horizontal="left" vertical="top" wrapText="1" readingOrder="1"/>
      <protection locked="0"/>
    </xf>
    <xf numFmtId="0" fontId="9" fillId="0" borderId="6" xfId="0" applyFont="1" applyFill="1" applyBorder="1" applyAlignment="1" applyProtection="1">
      <alignment horizontal="left" vertical="top" wrapText="1" readingOrder="1"/>
      <protection locked="0"/>
    </xf>
    <xf numFmtId="0" fontId="9" fillId="0" borderId="7" xfId="0" applyFont="1" applyFill="1" applyBorder="1" applyAlignment="1" applyProtection="1">
      <alignment horizontal="right" vertical="top" wrapText="1" readingOrder="1"/>
      <protection locked="0"/>
    </xf>
    <xf numFmtId="0" fontId="9" fillId="0" borderId="8" xfId="0" applyFont="1" applyBorder="1" applyAlignment="1" applyProtection="1">
      <alignment horizontal="left" vertical="top" wrapText="1" readingOrder="1"/>
      <protection locked="0"/>
    </xf>
    <xf numFmtId="0" fontId="9" fillId="0" borderId="10" xfId="0" applyFont="1" applyFill="1" applyBorder="1" applyAlignment="1" applyProtection="1">
      <alignment horizontal="right" vertical="center" wrapText="1" readingOrder="1"/>
      <protection locked="0"/>
    </xf>
    <xf numFmtId="0" fontId="9" fillId="0" borderId="10" xfId="0" applyFont="1" applyFill="1" applyBorder="1" applyAlignment="1" applyProtection="1">
      <alignment horizontal="right" vertical="top" wrapText="1" readingOrder="1"/>
      <protection locked="0"/>
    </xf>
    <xf numFmtId="0" fontId="9" fillId="0" borderId="8" xfId="0" applyFont="1" applyFill="1" applyBorder="1" applyAlignment="1" applyProtection="1">
      <alignment horizontal="left" vertical="top" wrapText="1" readingOrder="1"/>
      <protection locked="0"/>
    </xf>
    <xf numFmtId="0" fontId="9" fillId="0" borderId="10" xfId="0" applyFont="1" applyFill="1" applyBorder="1" applyAlignment="1" applyProtection="1">
      <alignment vertical="top" wrapText="1" readingOrder="1"/>
      <protection locked="0"/>
    </xf>
    <xf numFmtId="0" fontId="9" fillId="0" borderId="30" xfId="0" applyFont="1" applyBorder="1" applyAlignment="1" applyProtection="1">
      <alignment horizontal="left" vertical="top" wrapText="1" readingOrder="1"/>
      <protection locked="0"/>
    </xf>
    <xf numFmtId="0" fontId="9" fillId="0" borderId="31" xfId="0" applyFont="1" applyFill="1" applyBorder="1" applyAlignment="1" applyProtection="1">
      <alignment horizontal="right" vertical="top" wrapText="1" readingOrder="1"/>
      <protection locked="0"/>
    </xf>
    <xf numFmtId="0" fontId="10" fillId="20" borderId="50" xfId="0" applyFont="1" applyFill="1" applyBorder="1" applyAlignment="1" applyProtection="1">
      <alignment horizontal="left" vertical="top" wrapText="1" readingOrder="1"/>
      <protection locked="0"/>
    </xf>
    <xf numFmtId="0" fontId="10" fillId="20" borderId="4" xfId="0" applyFont="1" applyFill="1" applyBorder="1" applyAlignment="1" applyProtection="1">
      <alignment horizontal="left" vertical="top" wrapText="1" readingOrder="1"/>
      <protection locked="0"/>
    </xf>
    <xf numFmtId="0" fontId="10" fillId="20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right" vertical="top" wrapText="1"/>
    </xf>
    <xf numFmtId="0" fontId="26" fillId="20" borderId="21" xfId="0" applyFont="1" applyFill="1" applyBorder="1" applyAlignment="1" applyProtection="1">
      <alignment horizontal="center" vertical="top" wrapText="1" readingOrder="1"/>
      <protection locked="0"/>
    </xf>
    <xf numFmtId="0" fontId="26" fillId="20" borderId="20" xfId="0" applyFont="1" applyFill="1" applyBorder="1" applyAlignment="1" applyProtection="1">
      <alignment horizontal="center" vertical="top" wrapText="1" readingOrder="1"/>
      <protection locked="0"/>
    </xf>
    <xf numFmtId="0" fontId="26" fillId="20" borderId="22" xfId="0" applyFont="1" applyFill="1" applyBorder="1" applyAlignment="1" applyProtection="1">
      <alignment horizontal="center" vertical="top" wrapText="1" readingOrder="1"/>
      <protection locked="0"/>
    </xf>
    <xf numFmtId="0" fontId="12" fillId="4" borderId="36" xfId="0" applyFont="1" applyFill="1" applyBorder="1" applyAlignment="1">
      <alignment horizontal="left" vertical="top" wrapText="1"/>
    </xf>
    <xf numFmtId="0" fontId="12" fillId="4" borderId="18" xfId="0" applyFont="1" applyFill="1" applyBorder="1" applyAlignment="1">
      <alignment horizontal="left" vertical="top" wrapText="1"/>
    </xf>
    <xf numFmtId="0" fontId="12" fillId="4" borderId="37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horizontal="left" vertical="top" wrapText="1"/>
    </xf>
    <xf numFmtId="0" fontId="12" fillId="18" borderId="41" xfId="0" applyFont="1" applyFill="1" applyBorder="1" applyAlignment="1">
      <alignment horizontal="left" vertical="top" wrapText="1"/>
    </xf>
    <xf numFmtId="1" fontId="13" fillId="0" borderId="47" xfId="0" applyNumberFormat="1" applyFont="1" applyBorder="1" applyAlignment="1">
      <alignment horizontal="left" vertical="top"/>
    </xf>
    <xf numFmtId="1" fontId="14" fillId="0" borderId="51" xfId="0" applyNumberFormat="1" applyFont="1" applyBorder="1" applyAlignment="1">
      <alignment horizontal="left" vertical="top"/>
    </xf>
    <xf numFmtId="1" fontId="13" fillId="0" borderId="5" xfId="0" applyNumberFormat="1" applyFont="1" applyBorder="1" applyAlignment="1">
      <alignment horizontal="left" vertical="top"/>
    </xf>
    <xf numFmtId="1" fontId="13" fillId="0" borderId="7" xfId="0" applyNumberFormat="1" applyFont="1" applyBorder="1" applyAlignment="1">
      <alignment horizontal="left" vertical="top"/>
    </xf>
    <xf numFmtId="1" fontId="14" fillId="0" borderId="11" xfId="0" applyNumberFormat="1" applyFont="1" applyBorder="1" applyAlignment="1">
      <alignment horizontal="left" vertical="top"/>
    </xf>
    <xf numFmtId="1" fontId="14" fillId="0" borderId="29" xfId="0" applyNumberFormat="1" applyFont="1" applyBorder="1" applyAlignment="1">
      <alignment horizontal="left" vertical="top"/>
    </xf>
    <xf numFmtId="0" fontId="9" fillId="0" borderId="5" xfId="0" applyFont="1" applyBorder="1" applyAlignment="1" applyProtection="1">
      <alignment horizontal="left" vertical="top" wrapText="1" readingOrder="1"/>
      <protection locked="0"/>
    </xf>
    <xf numFmtId="0" fontId="9" fillId="0" borderId="6" xfId="0" applyFont="1" applyBorder="1" applyAlignment="1" applyProtection="1">
      <alignment horizontal="left" vertical="top" wrapText="1" readingOrder="1"/>
      <protection locked="0"/>
    </xf>
    <xf numFmtId="0" fontId="9" fillId="0" borderId="7" xfId="0" applyFont="1" applyBorder="1" applyAlignment="1" applyProtection="1">
      <alignment horizontal="right" vertical="top" wrapText="1" readingOrder="1"/>
      <protection locked="0"/>
    </xf>
    <xf numFmtId="0" fontId="9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31" xfId="0" applyFont="1" applyBorder="1" applyAlignment="1" applyProtection="1">
      <alignment horizontal="right" vertical="top" wrapText="1" readingOrder="1"/>
      <protection locked="0"/>
    </xf>
    <xf numFmtId="0" fontId="10" fillId="22" borderId="15" xfId="0" applyFont="1" applyFill="1" applyBorder="1" applyAlignment="1" applyProtection="1">
      <alignment horizontal="left" vertical="top" wrapText="1" readingOrder="1"/>
      <protection locked="0"/>
    </xf>
    <xf numFmtId="0" fontId="10" fillId="22" borderId="16" xfId="0" applyFont="1" applyFill="1" applyBorder="1" applyAlignment="1" applyProtection="1">
      <alignment horizontal="left" vertical="top" wrapText="1" readingOrder="1"/>
      <protection locked="0"/>
    </xf>
    <xf numFmtId="0" fontId="10" fillId="22" borderId="17" xfId="0" applyFont="1" applyFill="1" applyBorder="1" applyAlignment="1" applyProtection="1">
      <alignment horizontal="right" vertical="top" wrapText="1" readingOrder="1"/>
      <protection locked="0"/>
    </xf>
    <xf numFmtId="0" fontId="6" fillId="5" borderId="21" xfId="0" applyFont="1" applyFill="1" applyBorder="1" applyAlignment="1">
      <alignment horizontal="left" vertical="top"/>
    </xf>
    <xf numFmtId="0" fontId="6" fillId="5" borderId="50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12" fillId="8" borderId="41" xfId="0" applyFont="1" applyFill="1" applyBorder="1" applyAlignment="1">
      <alignment horizontal="left" vertical="top" wrapText="1"/>
    </xf>
    <xf numFmtId="0" fontId="10" fillId="20" borderId="21" xfId="0" applyFont="1" applyFill="1" applyBorder="1" applyAlignment="1" applyProtection="1">
      <alignment horizontal="left" vertical="top" wrapText="1" readingOrder="1"/>
      <protection locked="0"/>
    </xf>
    <xf numFmtId="0" fontId="10" fillId="20" borderId="22" xfId="0" applyFont="1" applyFill="1" applyBorder="1" applyAlignment="1" applyProtection="1">
      <alignment horizontal="left" vertical="top" wrapText="1" readingOrder="1"/>
      <protection locked="0"/>
    </xf>
    <xf numFmtId="0" fontId="6" fillId="5" borderId="5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4" fillId="17" borderId="15" xfId="0" applyFont="1" applyFill="1" applyBorder="1" applyAlignment="1">
      <alignment horizontal="left" vertical="top" wrapText="1"/>
    </xf>
    <xf numFmtId="0" fontId="12" fillId="17" borderId="45" xfId="0" applyFont="1" applyFill="1" applyBorder="1" applyAlignment="1">
      <alignment horizontal="left" vertical="top" wrapText="1"/>
    </xf>
    <xf numFmtId="0" fontId="12" fillId="5" borderId="6" xfId="0" applyFont="1" applyFill="1" applyBorder="1" applyAlignment="1" applyProtection="1">
      <alignment horizontal="left" vertical="top" wrapText="1" readingOrder="1"/>
      <protection locked="0"/>
    </xf>
    <xf numFmtId="0" fontId="12" fillId="5" borderId="28" xfId="0" applyFont="1" applyFill="1" applyBorder="1" applyAlignment="1" applyProtection="1">
      <alignment horizontal="left" vertical="top" wrapText="1" readingOrder="1"/>
      <protection locked="0"/>
    </xf>
    <xf numFmtId="2" fontId="12" fillId="6" borderId="16" xfId="2" applyNumberFormat="1" applyFont="1" applyFill="1" applyBorder="1" applyAlignment="1" applyProtection="1">
      <alignment horizontal="left" vertical="top" wrapText="1" readingOrder="1"/>
      <protection locked="0"/>
    </xf>
    <xf numFmtId="0" fontId="17" fillId="20" borderId="15" xfId="0" applyFont="1" applyFill="1" applyBorder="1" applyAlignment="1" applyProtection="1">
      <alignment horizontal="center" vertical="top" wrapText="1" readingOrder="1"/>
      <protection locked="0"/>
    </xf>
    <xf numFmtId="0" fontId="17" fillId="20" borderId="16" xfId="0" applyFont="1" applyFill="1" applyBorder="1" applyAlignment="1" applyProtection="1">
      <alignment horizontal="center" vertical="top" wrapText="1" readingOrder="1"/>
      <protection locked="0"/>
    </xf>
    <xf numFmtId="0" fontId="17" fillId="20" borderId="17" xfId="0" applyFont="1" applyFill="1" applyBorder="1" applyAlignment="1" applyProtection="1">
      <alignment horizontal="center" vertical="top" wrapText="1" readingOrder="1"/>
      <protection locked="0"/>
    </xf>
    <xf numFmtId="0" fontId="11" fillId="5" borderId="32" xfId="0" applyFont="1" applyFill="1" applyBorder="1" applyAlignment="1">
      <alignment horizontal="center" vertical="top"/>
    </xf>
    <xf numFmtId="0" fontId="11" fillId="5" borderId="34" xfId="0" applyFont="1" applyFill="1" applyBorder="1" applyAlignment="1">
      <alignment horizontal="center" vertical="top"/>
    </xf>
    <xf numFmtId="0" fontId="11" fillId="5" borderId="45" xfId="0" applyFont="1" applyFill="1" applyBorder="1" applyAlignment="1">
      <alignment horizontal="left" vertical="top"/>
    </xf>
    <xf numFmtId="0" fontId="11" fillId="5" borderId="15" xfId="0" applyFont="1" applyFill="1" applyBorder="1" applyAlignment="1">
      <alignment horizontal="right" vertical="top" wrapText="1"/>
    </xf>
    <xf numFmtId="0" fontId="11" fillId="5" borderId="17" xfId="0" applyFont="1" applyFill="1" applyBorder="1" applyAlignment="1">
      <alignment horizontal="right" vertical="top" wrapText="1"/>
    </xf>
    <xf numFmtId="0" fontId="11" fillId="5" borderId="21" xfId="0" applyFont="1" applyFill="1" applyBorder="1" applyAlignment="1">
      <alignment horizontal="center" vertical="top"/>
    </xf>
    <xf numFmtId="0" fontId="11" fillId="5" borderId="22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left" vertical="top"/>
    </xf>
    <xf numFmtId="0" fontId="21" fillId="0" borderId="5" xfId="0" applyFont="1" applyBorder="1" applyAlignment="1" applyProtection="1">
      <alignment horizontal="left" vertical="top" wrapText="1" readingOrder="1"/>
      <protection locked="0"/>
    </xf>
    <xf numFmtId="0" fontId="21" fillId="0" borderId="6" xfId="0" applyFont="1" applyBorder="1" applyAlignment="1" applyProtection="1">
      <alignment horizontal="left" vertical="top" wrapText="1" readingOrder="1"/>
      <protection locked="0"/>
    </xf>
    <xf numFmtId="0" fontId="21" fillId="0" borderId="7" xfId="0" applyFont="1" applyBorder="1" applyAlignment="1" applyProtection="1">
      <alignment vertical="top" wrapText="1" readingOrder="1"/>
      <protection locked="0"/>
    </xf>
    <xf numFmtId="0" fontId="21" fillId="0" borderId="8" xfId="0" applyFont="1" applyBorder="1" applyAlignment="1" applyProtection="1">
      <alignment horizontal="left" vertical="top" wrapText="1" readingOrder="1"/>
      <protection locked="0"/>
    </xf>
    <xf numFmtId="0" fontId="21" fillId="0" borderId="10" xfId="0" applyFont="1" applyBorder="1" applyAlignment="1" applyProtection="1">
      <alignment vertical="top" wrapText="1" readingOrder="1"/>
      <protection locked="0"/>
    </xf>
    <xf numFmtId="0" fontId="21" fillId="0" borderId="30" xfId="0" applyFont="1" applyBorder="1" applyAlignment="1" applyProtection="1">
      <alignment horizontal="left" vertical="top" wrapText="1" readingOrder="1"/>
      <protection locked="0"/>
    </xf>
    <xf numFmtId="0" fontId="21" fillId="0" borderId="31" xfId="0" applyFont="1" applyBorder="1" applyAlignment="1" applyProtection="1">
      <alignment vertical="top" wrapText="1" readingOrder="1"/>
      <protection locked="0"/>
    </xf>
    <xf numFmtId="0" fontId="11" fillId="0" borderId="6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28" xfId="0" applyFont="1" applyFill="1" applyBorder="1" applyAlignment="1">
      <alignment horizontal="right"/>
    </xf>
    <xf numFmtId="0" fontId="15" fillId="0" borderId="29" xfId="0" applyFont="1" applyFill="1" applyBorder="1" applyAlignment="1">
      <alignment horizontal="right"/>
    </xf>
    <xf numFmtId="0" fontId="24" fillId="0" borderId="1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/>
    </xf>
    <xf numFmtId="0" fontId="0" fillId="0" borderId="9" xfId="0" applyBorder="1" applyAlignment="1">
      <alignment horizontal="left" vertical="top" wrapText="1" readingOrder="1"/>
    </xf>
    <xf numFmtId="0" fontId="0" fillId="0" borderId="9" xfId="0" applyBorder="1" applyAlignment="1">
      <alignment vertical="top" wrapText="1" readingOrder="1"/>
    </xf>
    <xf numFmtId="0" fontId="15" fillId="0" borderId="9" xfId="0" applyFont="1" applyFill="1" applyBorder="1" applyAlignment="1">
      <alignment horizontal="left" vertical="top"/>
    </xf>
    <xf numFmtId="0" fontId="11" fillId="5" borderId="6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/>
    </xf>
    <xf numFmtId="0" fontId="11" fillId="5" borderId="17" xfId="0" applyFont="1" applyFill="1" applyBorder="1" applyAlignment="1">
      <alignment horizontal="center" vertical="top"/>
    </xf>
    <xf numFmtId="0" fontId="15" fillId="0" borderId="8" xfId="0" applyFont="1" applyBorder="1" applyAlignment="1">
      <alignment horizontal="left"/>
    </xf>
    <xf numFmtId="0" fontId="9" fillId="0" borderId="8" xfId="0" applyFont="1" applyBorder="1" applyAlignment="1" applyProtection="1">
      <alignment vertical="top" wrapText="1" readingOrder="1"/>
      <protection locked="0"/>
    </xf>
    <xf numFmtId="0" fontId="21" fillId="0" borderId="11" xfId="0" applyFont="1" applyBorder="1" applyAlignment="1" applyProtection="1">
      <alignment horizontal="left" vertical="top" wrapText="1" readingOrder="1"/>
      <protection locked="0"/>
    </xf>
    <xf numFmtId="0" fontId="21" fillId="0" borderId="28" xfId="0" applyFont="1" applyBorder="1" applyAlignment="1" applyProtection="1">
      <alignment horizontal="left" vertical="top" wrapText="1" readingOrder="1"/>
      <protection locked="0"/>
    </xf>
    <xf numFmtId="0" fontId="21" fillId="0" borderId="29" xfId="0" applyFont="1" applyBorder="1" applyAlignment="1" applyProtection="1">
      <alignment vertical="top" wrapText="1" readingOrder="1"/>
      <protection locked="0"/>
    </xf>
    <xf numFmtId="0" fontId="11" fillId="6" borderId="50" xfId="0" applyFont="1" applyFill="1" applyBorder="1" applyAlignment="1">
      <alignment horizontal="left" vertical="top"/>
    </xf>
    <xf numFmtId="2" fontId="12" fillId="6" borderId="3" xfId="2" applyNumberFormat="1" applyFont="1" applyFill="1" applyBorder="1" applyAlignment="1" applyProtection="1">
      <alignment horizontal="right" vertical="top" wrapText="1" readingOrder="1"/>
      <protection locked="0"/>
    </xf>
    <xf numFmtId="2" fontId="12" fillId="6" borderId="4" xfId="2" applyNumberFormat="1" applyFont="1" applyFill="1" applyBorder="1" applyAlignment="1" applyProtection="1">
      <alignment horizontal="right" vertical="top" wrapText="1" readingOrder="1"/>
      <protection locked="0"/>
    </xf>
    <xf numFmtId="0" fontId="11" fillId="5" borderId="43" xfId="0" applyFont="1" applyFill="1" applyBorder="1" applyAlignment="1">
      <alignment horizontal="left" vertical="top"/>
    </xf>
    <xf numFmtId="0" fontId="11" fillId="5" borderId="44" xfId="0" applyFont="1" applyFill="1" applyBorder="1" applyAlignment="1">
      <alignment horizontal="left" vertical="top" wrapText="1"/>
    </xf>
    <xf numFmtId="0" fontId="11" fillId="5" borderId="35" xfId="0" applyFont="1" applyFill="1" applyBorder="1" applyAlignment="1">
      <alignment horizontal="center" vertical="top"/>
    </xf>
    <xf numFmtId="0" fontId="11" fillId="5" borderId="17" xfId="0" applyFont="1" applyFill="1" applyBorder="1" applyAlignment="1">
      <alignment horizontal="left" vertical="top"/>
    </xf>
    <xf numFmtId="0" fontId="21" fillId="0" borderId="26" xfId="0" applyFont="1" applyBorder="1" applyAlignment="1" applyProtection="1">
      <alignment horizontal="left" vertical="top" wrapText="1" readingOrder="1"/>
      <protection locked="0"/>
    </xf>
    <xf numFmtId="0" fontId="9" fillId="0" borderId="49" xfId="0" applyFont="1" applyBorder="1" applyAlignment="1" applyProtection="1">
      <alignment vertical="top" wrapText="1" readingOrder="1"/>
      <protection locked="0"/>
    </xf>
    <xf numFmtId="0" fontId="12" fillId="4" borderId="15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7" fillId="0" borderId="0" xfId="0" applyFont="1" applyBorder="1"/>
    <xf numFmtId="2" fontId="12" fillId="0" borderId="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0" fontId="12" fillId="25" borderId="5" xfId="0" applyFont="1" applyFill="1" applyBorder="1" applyAlignment="1">
      <alignment horizontal="left" vertical="top"/>
    </xf>
    <xf numFmtId="0" fontId="12" fillId="22" borderId="11" xfId="0" applyFont="1" applyFill="1" applyBorder="1" applyAlignment="1">
      <alignment horizontal="left" vertical="top"/>
    </xf>
    <xf numFmtId="164" fontId="12" fillId="22" borderId="17" xfId="1" applyNumberFormat="1" applyFont="1" applyFill="1" applyBorder="1" applyAlignment="1">
      <alignment horizontal="right" vertical="top" wrapText="1"/>
    </xf>
    <xf numFmtId="0" fontId="11" fillId="5" borderId="45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/>
    </xf>
    <xf numFmtId="0" fontId="15" fillId="0" borderId="29" xfId="0" applyFont="1" applyBorder="1"/>
  </cellXfs>
  <cellStyles count="4">
    <cellStyle name="Comma" xfId="1" builtinId="3"/>
    <cellStyle name="Currency" xfId="2" builtinId="4"/>
    <cellStyle name="Good" xfId="3" builtinId="26"/>
    <cellStyle name="Normal" xfId="0" builtinId="0"/>
  </cellStyles>
  <dxfs count="9">
    <dxf>
      <font>
        <b/>
        <i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104914</xdr:rowOff>
    </xdr:from>
    <xdr:to>
      <xdr:col>0</xdr:col>
      <xdr:colOff>938213</xdr:colOff>
      <xdr:row>0</xdr:row>
      <xdr:rowOff>710711</xdr:rowOff>
    </xdr:to>
    <xdr:pic>
      <xdr:nvPicPr>
        <xdr:cNvPr id="2" name="Picture 0" descr="dd4ee47a-b88b-4fc8-82f6-327b0c967535">
          <a:extLst>
            <a:ext uri="{FF2B5EF4-FFF2-40B4-BE49-F238E27FC236}">
              <a16:creationId xmlns:a16="http://schemas.microsoft.com/office/drawing/2014/main" id="{E25179B7-6267-4D0F-B035-26F18A7F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04914"/>
          <a:ext cx="852487" cy="605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104778</xdr:colOff>
      <xdr:row>76</xdr:row>
      <xdr:rowOff>80597</xdr:rowOff>
    </xdr:from>
    <xdr:to>
      <xdr:col>0</xdr:col>
      <xdr:colOff>909518</xdr:colOff>
      <xdr:row>76</xdr:row>
      <xdr:rowOff>652463</xdr:rowOff>
    </xdr:to>
    <xdr:pic>
      <xdr:nvPicPr>
        <xdr:cNvPr id="4" name="Picture 0" descr="dd4ee47a-b88b-4fc8-82f6-327b0c967535">
          <a:extLst>
            <a:ext uri="{FF2B5EF4-FFF2-40B4-BE49-F238E27FC236}">
              <a16:creationId xmlns:a16="http://schemas.microsoft.com/office/drawing/2014/main" id="{736FDE15-495D-48BC-8563-F8E2A028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8" y="8557847"/>
          <a:ext cx="804740" cy="57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55241</xdr:rowOff>
    </xdr:from>
    <xdr:to>
      <xdr:col>0</xdr:col>
      <xdr:colOff>1014412</xdr:colOff>
      <xdr:row>0</xdr:row>
      <xdr:rowOff>649305</xdr:rowOff>
    </xdr:to>
    <xdr:pic>
      <xdr:nvPicPr>
        <xdr:cNvPr id="2" name="Picture 0" descr="dd4ee47a-b88b-4fc8-82f6-327b0c967535">
          <a:extLst>
            <a:ext uri="{FF2B5EF4-FFF2-40B4-BE49-F238E27FC236}">
              <a16:creationId xmlns:a16="http://schemas.microsoft.com/office/drawing/2014/main" id="{7CDAE4F8-2449-40F1-8A7B-E3F57CD8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55241"/>
          <a:ext cx="881061" cy="594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38</xdr:row>
      <xdr:rowOff>45789</xdr:rowOff>
    </xdr:from>
    <xdr:to>
      <xdr:col>0</xdr:col>
      <xdr:colOff>962025</xdr:colOff>
      <xdr:row>38</xdr:row>
      <xdr:rowOff>706455</xdr:rowOff>
    </xdr:to>
    <xdr:pic>
      <xdr:nvPicPr>
        <xdr:cNvPr id="3" name="Picture 0" descr="dd4ee47a-b88b-4fc8-82f6-327b0c967535">
          <a:extLst>
            <a:ext uri="{FF2B5EF4-FFF2-40B4-BE49-F238E27FC236}">
              <a16:creationId xmlns:a16="http://schemas.microsoft.com/office/drawing/2014/main" id="{3F30EB22-CB82-4F5A-9021-25FA665B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408739"/>
          <a:ext cx="962024" cy="660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</xdr:colOff>
      <xdr:row>0</xdr:row>
      <xdr:rowOff>76199</xdr:rowOff>
    </xdr:from>
    <xdr:to>
      <xdr:col>0</xdr:col>
      <xdr:colOff>1147761</xdr:colOff>
      <xdr:row>0</xdr:row>
      <xdr:rowOff>696930</xdr:rowOff>
    </xdr:to>
    <xdr:pic>
      <xdr:nvPicPr>
        <xdr:cNvPr id="2" name="Picture 0" descr="dd4ee47a-b88b-4fc8-82f6-327b0c967535">
          <a:extLst>
            <a:ext uri="{FF2B5EF4-FFF2-40B4-BE49-F238E27FC236}">
              <a16:creationId xmlns:a16="http://schemas.microsoft.com/office/drawing/2014/main" id="{F4CA1FCC-514A-44DD-B464-388DB0C0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" y="76199"/>
          <a:ext cx="1047749" cy="620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157210</xdr:colOff>
      <xdr:row>40</xdr:row>
      <xdr:rowOff>76484</xdr:rowOff>
    </xdr:from>
    <xdr:to>
      <xdr:col>0</xdr:col>
      <xdr:colOff>1058847</xdr:colOff>
      <xdr:row>40</xdr:row>
      <xdr:rowOff>684420</xdr:rowOff>
    </xdr:to>
    <xdr:pic>
      <xdr:nvPicPr>
        <xdr:cNvPr id="3" name="Picture 0" descr="dd4ee47a-b88b-4fc8-82f6-327b0c967535">
          <a:extLst>
            <a:ext uri="{FF2B5EF4-FFF2-40B4-BE49-F238E27FC236}">
              <a16:creationId xmlns:a16="http://schemas.microsoft.com/office/drawing/2014/main" id="{59BB5319-B7D0-49B4-958E-3ABBF522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10" y="8450162"/>
          <a:ext cx="901637" cy="607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90489</xdr:colOff>
      <xdr:row>0</xdr:row>
      <xdr:rowOff>64223</xdr:rowOff>
    </xdr:from>
    <xdr:to>
      <xdr:col>0</xdr:col>
      <xdr:colOff>947738</xdr:colOff>
      <xdr:row>0</xdr:row>
      <xdr:rowOff>642231</xdr:rowOff>
    </xdr:to>
    <xdr:pic>
      <xdr:nvPicPr>
        <xdr:cNvPr id="3" name="Picture 0" descr="dd4ee47a-b88b-4fc8-82f6-327b0c967535">
          <a:extLst>
            <a:ext uri="{FF2B5EF4-FFF2-40B4-BE49-F238E27FC236}">
              <a16:creationId xmlns:a16="http://schemas.microsoft.com/office/drawing/2014/main" id="{4FA7F611-8AC9-4944-93F6-B262FC70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9" y="64223"/>
          <a:ext cx="857249" cy="578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190501</xdr:colOff>
      <xdr:row>39</xdr:row>
      <xdr:rowOff>79596</xdr:rowOff>
    </xdr:from>
    <xdr:to>
      <xdr:col>0</xdr:col>
      <xdr:colOff>1000125</xdr:colOff>
      <xdr:row>39</xdr:row>
      <xdr:rowOff>625492</xdr:rowOff>
    </xdr:to>
    <xdr:pic>
      <xdr:nvPicPr>
        <xdr:cNvPr id="4" name="Picture 0" descr="dd4ee47a-b88b-4fc8-82f6-327b0c967535">
          <a:extLst>
            <a:ext uri="{FF2B5EF4-FFF2-40B4-BE49-F238E27FC236}">
              <a16:creationId xmlns:a16="http://schemas.microsoft.com/office/drawing/2014/main" id="{7F161080-AEC7-433A-8E98-B56A86D6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8152034"/>
          <a:ext cx="809624" cy="545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119064</xdr:colOff>
      <xdr:row>0</xdr:row>
      <xdr:rowOff>292</xdr:rowOff>
    </xdr:from>
    <xdr:to>
      <xdr:col>0</xdr:col>
      <xdr:colOff>976313</xdr:colOff>
      <xdr:row>0</xdr:row>
      <xdr:rowOff>601679</xdr:rowOff>
    </xdr:to>
    <xdr:pic>
      <xdr:nvPicPr>
        <xdr:cNvPr id="2" name="Picture 0" descr="dd4ee47a-b88b-4fc8-82f6-327b0c967535">
          <a:extLst>
            <a:ext uri="{FF2B5EF4-FFF2-40B4-BE49-F238E27FC236}">
              <a16:creationId xmlns:a16="http://schemas.microsoft.com/office/drawing/2014/main" id="{9A1FDCEF-5E6C-4D2A-8594-2120289E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4" y="292"/>
          <a:ext cx="857249" cy="601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180976</xdr:colOff>
      <xdr:row>39</xdr:row>
      <xdr:rowOff>55458</xdr:rowOff>
    </xdr:from>
    <xdr:to>
      <xdr:col>0</xdr:col>
      <xdr:colOff>1033463</xdr:colOff>
      <xdr:row>39</xdr:row>
      <xdr:rowOff>630255</xdr:rowOff>
    </xdr:to>
    <xdr:pic>
      <xdr:nvPicPr>
        <xdr:cNvPr id="5" name="Picture 0" descr="dd4ee47a-b88b-4fc8-82f6-327b0c967535">
          <a:extLst>
            <a:ext uri="{FF2B5EF4-FFF2-40B4-BE49-F238E27FC236}">
              <a16:creationId xmlns:a16="http://schemas.microsoft.com/office/drawing/2014/main" id="{8F613BD5-6E33-43BD-8AB4-9917FDBA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8294583"/>
          <a:ext cx="852487" cy="574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128588</xdr:colOff>
      <xdr:row>0</xdr:row>
      <xdr:rowOff>0</xdr:rowOff>
    </xdr:from>
    <xdr:to>
      <xdr:col>0</xdr:col>
      <xdr:colOff>1009650</xdr:colOff>
      <xdr:row>0</xdr:row>
      <xdr:rowOff>618093</xdr:rowOff>
    </xdr:to>
    <xdr:pic>
      <xdr:nvPicPr>
        <xdr:cNvPr id="2" name="Picture 0" descr="dd4ee47a-b88b-4fc8-82f6-327b0c967535">
          <a:extLst>
            <a:ext uri="{FF2B5EF4-FFF2-40B4-BE49-F238E27FC236}">
              <a16:creationId xmlns:a16="http://schemas.microsoft.com/office/drawing/2014/main" id="{CDC50955-622F-4F57-9E40-6782B416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8" y="0"/>
          <a:ext cx="881062" cy="618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204788</xdr:colOff>
      <xdr:row>38</xdr:row>
      <xdr:rowOff>38392</xdr:rowOff>
    </xdr:from>
    <xdr:to>
      <xdr:col>0</xdr:col>
      <xdr:colOff>1062038</xdr:colOff>
      <xdr:row>38</xdr:row>
      <xdr:rowOff>639780</xdr:rowOff>
    </xdr:to>
    <xdr:pic>
      <xdr:nvPicPr>
        <xdr:cNvPr id="3" name="Picture 0" descr="dd4ee47a-b88b-4fc8-82f6-327b0c967535">
          <a:extLst>
            <a:ext uri="{FF2B5EF4-FFF2-40B4-BE49-F238E27FC236}">
              <a16:creationId xmlns:a16="http://schemas.microsoft.com/office/drawing/2014/main" id="{E184D8C3-EE69-4A33-B385-AB30E0D2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8" y="8215605"/>
          <a:ext cx="857250" cy="60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0</xdr:row>
      <xdr:rowOff>56797</xdr:rowOff>
    </xdr:from>
    <xdr:to>
      <xdr:col>0</xdr:col>
      <xdr:colOff>1066800</xdr:colOff>
      <xdr:row>0</xdr:row>
      <xdr:rowOff>688255</xdr:rowOff>
    </xdr:to>
    <xdr:pic>
      <xdr:nvPicPr>
        <xdr:cNvPr id="2" name="Picture 0" descr="dd4ee47a-b88b-4fc8-82f6-327b0c967535">
          <a:extLst>
            <a:ext uri="{FF2B5EF4-FFF2-40B4-BE49-F238E27FC236}">
              <a16:creationId xmlns:a16="http://schemas.microsoft.com/office/drawing/2014/main" id="{92C986D2-15E3-4869-A6D9-11511886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56797"/>
          <a:ext cx="900112" cy="63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233363</xdr:colOff>
      <xdr:row>38</xdr:row>
      <xdr:rowOff>56166</xdr:rowOff>
    </xdr:from>
    <xdr:to>
      <xdr:col>0</xdr:col>
      <xdr:colOff>990600</xdr:colOff>
      <xdr:row>38</xdr:row>
      <xdr:rowOff>587392</xdr:rowOff>
    </xdr:to>
    <xdr:pic>
      <xdr:nvPicPr>
        <xdr:cNvPr id="3" name="Picture 0" descr="dd4ee47a-b88b-4fc8-82f6-327b0c967535">
          <a:extLst>
            <a:ext uri="{FF2B5EF4-FFF2-40B4-BE49-F238E27FC236}">
              <a16:creationId xmlns:a16="http://schemas.microsoft.com/office/drawing/2014/main" id="{00ADB667-F9F3-473D-9C4A-D0016939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3" y="8381016"/>
          <a:ext cx="757237" cy="53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0</xdr:row>
      <xdr:rowOff>77912</xdr:rowOff>
    </xdr:from>
    <xdr:to>
      <xdr:col>0</xdr:col>
      <xdr:colOff>1004889</xdr:colOff>
      <xdr:row>0</xdr:row>
      <xdr:rowOff>682641</xdr:rowOff>
    </xdr:to>
    <xdr:pic>
      <xdr:nvPicPr>
        <xdr:cNvPr id="2" name="Picture 0" descr="dd4ee47a-b88b-4fc8-82f6-327b0c967535">
          <a:extLst>
            <a:ext uri="{FF2B5EF4-FFF2-40B4-BE49-F238E27FC236}">
              <a16:creationId xmlns:a16="http://schemas.microsoft.com/office/drawing/2014/main" id="{83ED25AD-C2C8-4B40-B5DC-15E3A48A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7" y="77912"/>
          <a:ext cx="862012" cy="604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147640</xdr:colOff>
      <xdr:row>39</xdr:row>
      <xdr:rowOff>53602</xdr:rowOff>
    </xdr:from>
    <xdr:to>
      <xdr:col>0</xdr:col>
      <xdr:colOff>938214</xdr:colOff>
      <xdr:row>39</xdr:row>
      <xdr:rowOff>608214</xdr:rowOff>
    </xdr:to>
    <xdr:pic>
      <xdr:nvPicPr>
        <xdr:cNvPr id="3" name="Picture 0" descr="dd4ee47a-b88b-4fc8-82f6-327b0c967535">
          <a:extLst>
            <a:ext uri="{FF2B5EF4-FFF2-40B4-BE49-F238E27FC236}">
              <a16:creationId xmlns:a16="http://schemas.microsoft.com/office/drawing/2014/main" id="{515267E1-4611-4532-9058-25CA38DE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40" y="8578477"/>
          <a:ext cx="790574" cy="55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A9766-FA6A-4D72-91FF-142F02EDD03B}">
  <dimension ref="A1:I102"/>
  <sheetViews>
    <sheetView view="pageLayout" topLeftCell="A76" zoomScaleNormal="100" zoomScaleSheetLayoutView="160" workbookViewId="0">
      <selection activeCell="K78" sqref="K78"/>
    </sheetView>
  </sheetViews>
  <sheetFormatPr defaultRowHeight="13.5" x14ac:dyDescent="0.5"/>
  <cols>
    <col min="1" max="1" width="27.59765625" style="108" customWidth="1"/>
    <col min="2" max="2" width="7.3984375" style="108" customWidth="1"/>
    <col min="3" max="3" width="9.6640625" style="108" customWidth="1"/>
    <col min="4" max="4" width="9.1328125" style="108" customWidth="1"/>
    <col min="5" max="5" width="9.06640625" style="108" customWidth="1"/>
    <col min="6" max="6" width="9.59765625" style="108" customWidth="1"/>
    <col min="7" max="7" width="9.3984375" style="108" customWidth="1"/>
    <col min="8" max="8" width="8.265625" style="108" customWidth="1"/>
    <col min="9" max="11" width="9.06640625" style="108"/>
    <col min="12" max="12" width="32.3984375" style="108" bestFit="1" customWidth="1"/>
    <col min="13" max="13" width="9.06640625" style="108"/>
    <col min="14" max="17" width="0" style="108" hidden="1" customWidth="1"/>
    <col min="18" max="16384" width="9.06640625" style="108"/>
  </cols>
  <sheetData>
    <row r="1" spans="1:9" s="113" customFormat="1" ht="58.5" customHeight="1" thickBot="1" x14ac:dyDescent="0.55000000000000004">
      <c r="A1" s="212"/>
      <c r="B1" s="142"/>
      <c r="C1" s="213"/>
      <c r="D1" s="219" t="s">
        <v>64</v>
      </c>
      <c r="E1" s="219"/>
      <c r="F1" s="219"/>
      <c r="G1" s="219"/>
      <c r="H1" s="220"/>
      <c r="I1" s="9"/>
    </row>
    <row r="2" spans="1:9" s="8" customFormat="1" ht="43.9" customHeight="1" thickBot="1" x14ac:dyDescent="0.55000000000000004">
      <c r="A2" s="319" t="s">
        <v>277</v>
      </c>
      <c r="B2" s="320"/>
      <c r="C2" s="316" t="s">
        <v>278</v>
      </c>
      <c r="D2" s="317"/>
      <c r="E2" s="318"/>
      <c r="F2" s="313" t="s">
        <v>280</v>
      </c>
      <c r="G2" s="314"/>
      <c r="H2" s="315"/>
      <c r="I2" s="28"/>
    </row>
    <row r="3" spans="1:9" s="8" customFormat="1" ht="17.649999999999999" thickBot="1" x14ac:dyDescent="0.55000000000000004">
      <c r="A3" s="269" t="s">
        <v>220</v>
      </c>
      <c r="B3" s="270"/>
      <c r="C3" s="270"/>
      <c r="D3" s="270"/>
      <c r="E3" s="270"/>
      <c r="F3" s="270"/>
      <c r="G3" s="270"/>
      <c r="H3" s="271"/>
      <c r="I3" s="28"/>
    </row>
    <row r="4" spans="1:9" s="2" customFormat="1" ht="29.65" customHeight="1" thickBot="1" x14ac:dyDescent="0.6">
      <c r="A4" s="96" t="s">
        <v>238</v>
      </c>
      <c r="B4" s="29" t="s">
        <v>210</v>
      </c>
      <c r="C4" s="30" t="s">
        <v>237</v>
      </c>
      <c r="D4" s="30" t="s">
        <v>53</v>
      </c>
      <c r="E4" s="30" t="s">
        <v>54</v>
      </c>
      <c r="F4" s="30" t="s">
        <v>0</v>
      </c>
      <c r="G4" s="30" t="s">
        <v>267</v>
      </c>
      <c r="H4" s="31" t="s">
        <v>239</v>
      </c>
      <c r="I4" s="1"/>
    </row>
    <row r="5" spans="1:9" x14ac:dyDescent="0.5">
      <c r="A5" s="32" t="s">
        <v>1</v>
      </c>
      <c r="B5" s="33">
        <v>85</v>
      </c>
      <c r="C5" s="33">
        <v>31</v>
      </c>
      <c r="D5" s="33">
        <v>24</v>
      </c>
      <c r="E5" s="33">
        <v>27</v>
      </c>
      <c r="F5" s="33">
        <v>85</v>
      </c>
      <c r="G5" s="33">
        <v>30</v>
      </c>
      <c r="H5" s="34">
        <v>52</v>
      </c>
    </row>
    <row r="6" spans="1:9" ht="13.9" thickBot="1" x14ac:dyDescent="0.55000000000000004">
      <c r="A6" s="168" t="s">
        <v>2</v>
      </c>
      <c r="B6" s="169">
        <v>97.74</v>
      </c>
      <c r="C6" s="169">
        <v>30.88</v>
      </c>
      <c r="D6" s="169">
        <v>27.56</v>
      </c>
      <c r="E6" s="169">
        <v>35.79</v>
      </c>
      <c r="F6" s="169">
        <v>76.58</v>
      </c>
      <c r="G6" s="169">
        <v>37.89</v>
      </c>
      <c r="H6" s="170">
        <v>70.5</v>
      </c>
    </row>
    <row r="7" spans="1:9" ht="13.9" thickBot="1" x14ac:dyDescent="0.55000000000000004">
      <c r="A7" s="171" t="s">
        <v>63</v>
      </c>
      <c r="B7" s="172">
        <f>B6-85</f>
        <v>12.739999999999995</v>
      </c>
      <c r="C7" s="173">
        <f>C6-31</f>
        <v>-0.12000000000000099</v>
      </c>
      <c r="D7" s="172">
        <f>D6-24</f>
        <v>3.5599999999999987</v>
      </c>
      <c r="E7" s="172">
        <f>E6-27</f>
        <v>8.7899999999999991</v>
      </c>
      <c r="F7" s="173">
        <f>F6-85</f>
        <v>-8.4200000000000017</v>
      </c>
      <c r="G7" s="172">
        <f>G6-30</f>
        <v>7.8900000000000006</v>
      </c>
      <c r="H7" s="174">
        <v>18.5</v>
      </c>
    </row>
    <row r="8" spans="1:9" ht="13.9" thickBot="1" x14ac:dyDescent="0.55000000000000004">
      <c r="A8" s="40"/>
      <c r="B8" s="40"/>
      <c r="C8" s="40"/>
      <c r="D8" s="40"/>
      <c r="E8" s="40"/>
      <c r="F8" s="40"/>
      <c r="G8" s="40"/>
      <c r="H8" s="41"/>
    </row>
    <row r="9" spans="1:9" x14ac:dyDescent="0.5">
      <c r="A9" s="42" t="s">
        <v>265</v>
      </c>
      <c r="B9" s="42" t="s">
        <v>10</v>
      </c>
      <c r="C9" s="42" t="s">
        <v>10</v>
      </c>
      <c r="D9" s="42" t="s">
        <v>10</v>
      </c>
      <c r="E9" s="42" t="s">
        <v>10</v>
      </c>
      <c r="F9" s="42" t="s">
        <v>10</v>
      </c>
      <c r="G9" s="42" t="s">
        <v>10</v>
      </c>
      <c r="H9" s="156" t="s">
        <v>10</v>
      </c>
    </row>
    <row r="10" spans="1:9" ht="13.9" thickBot="1" x14ac:dyDescent="0.55000000000000004">
      <c r="A10" s="43" t="s">
        <v>63</v>
      </c>
      <c r="B10" s="43"/>
      <c r="C10" s="43"/>
      <c r="D10" s="43"/>
      <c r="E10" s="43"/>
      <c r="F10" s="43"/>
      <c r="G10" s="43"/>
      <c r="H10" s="175"/>
    </row>
    <row r="11" spans="1:9" ht="13.9" thickBot="1" x14ac:dyDescent="0.55000000000000004">
      <c r="A11" s="225"/>
      <c r="B11" s="225"/>
      <c r="C11" s="225"/>
      <c r="D11" s="225"/>
      <c r="E11" s="225"/>
      <c r="F11" s="225"/>
      <c r="G11" s="225"/>
      <c r="H11" s="225"/>
    </row>
    <row r="12" spans="1:9" x14ac:dyDescent="0.5">
      <c r="A12" s="45" t="s">
        <v>264</v>
      </c>
      <c r="B12" s="176">
        <v>55</v>
      </c>
      <c r="C12" s="176">
        <v>11</v>
      </c>
      <c r="D12" s="176">
        <v>6</v>
      </c>
      <c r="E12" s="176">
        <v>13</v>
      </c>
      <c r="F12" s="176">
        <v>43</v>
      </c>
      <c r="G12" s="176">
        <v>33</v>
      </c>
      <c r="H12" s="177">
        <v>56</v>
      </c>
    </row>
    <row r="13" spans="1:9" ht="13.9" thickBot="1" x14ac:dyDescent="0.55000000000000004">
      <c r="A13" s="46" t="s">
        <v>63</v>
      </c>
      <c r="B13" s="178">
        <f t="shared" ref="B13:H13" si="0">B12-B5</f>
        <v>-30</v>
      </c>
      <c r="C13" s="178">
        <f t="shared" si="0"/>
        <v>-20</v>
      </c>
      <c r="D13" s="178">
        <f t="shared" si="0"/>
        <v>-18</v>
      </c>
      <c r="E13" s="178">
        <f t="shared" si="0"/>
        <v>-14</v>
      </c>
      <c r="F13" s="178">
        <f t="shared" si="0"/>
        <v>-42</v>
      </c>
      <c r="G13" s="179">
        <f t="shared" si="0"/>
        <v>3</v>
      </c>
      <c r="H13" s="180">
        <f t="shared" si="0"/>
        <v>4</v>
      </c>
    </row>
    <row r="14" spans="1:9" ht="13.9" thickBot="1" x14ac:dyDescent="0.55000000000000004">
      <c r="A14" s="225"/>
      <c r="B14" s="225"/>
      <c r="C14" s="225"/>
      <c r="D14" s="225"/>
      <c r="E14" s="225"/>
      <c r="F14" s="225"/>
      <c r="G14" s="225"/>
      <c r="H14" s="225"/>
    </row>
    <row r="15" spans="1:9" x14ac:dyDescent="0.5">
      <c r="A15" s="48" t="s">
        <v>5</v>
      </c>
      <c r="B15" s="48">
        <v>68</v>
      </c>
      <c r="C15" s="48">
        <v>9</v>
      </c>
      <c r="D15" s="48">
        <v>1</v>
      </c>
      <c r="E15" s="48">
        <v>7</v>
      </c>
      <c r="F15" s="48">
        <v>18</v>
      </c>
      <c r="G15" s="48">
        <v>35</v>
      </c>
      <c r="H15" s="159">
        <v>38</v>
      </c>
    </row>
    <row r="16" spans="1:9" ht="13.9" thickBot="1" x14ac:dyDescent="0.55000000000000004">
      <c r="A16" s="181" t="s">
        <v>63</v>
      </c>
      <c r="B16" s="182">
        <f t="shared" ref="B16:H16" si="1">B15-B5</f>
        <v>-17</v>
      </c>
      <c r="C16" s="182">
        <f t="shared" si="1"/>
        <v>-22</v>
      </c>
      <c r="D16" s="182">
        <f t="shared" si="1"/>
        <v>-23</v>
      </c>
      <c r="E16" s="182">
        <f t="shared" si="1"/>
        <v>-20</v>
      </c>
      <c r="F16" s="182">
        <f t="shared" si="1"/>
        <v>-67</v>
      </c>
      <c r="G16" s="183">
        <f t="shared" si="1"/>
        <v>5</v>
      </c>
      <c r="H16" s="184">
        <f t="shared" si="1"/>
        <v>-14</v>
      </c>
    </row>
    <row r="17" spans="1:9" ht="13.9" thickBot="1" x14ac:dyDescent="0.55000000000000004">
      <c r="A17" s="51"/>
      <c r="B17" s="51"/>
      <c r="C17" s="51"/>
      <c r="D17" s="51"/>
      <c r="E17" s="51"/>
      <c r="F17" s="51"/>
      <c r="G17" s="51"/>
      <c r="H17" s="51"/>
      <c r="I17" s="109"/>
    </row>
    <row r="18" spans="1:9" x14ac:dyDescent="0.5">
      <c r="A18" s="52" t="s">
        <v>263</v>
      </c>
      <c r="B18" s="52">
        <v>11</v>
      </c>
      <c r="C18" s="52">
        <v>0</v>
      </c>
      <c r="D18" s="52">
        <v>0</v>
      </c>
      <c r="E18" s="52">
        <v>11</v>
      </c>
      <c r="F18" s="52">
        <v>44</v>
      </c>
      <c r="G18" s="52">
        <v>44</v>
      </c>
      <c r="H18" s="161">
        <v>61</v>
      </c>
    </row>
    <row r="19" spans="1:9" ht="13.9" thickBot="1" x14ac:dyDescent="0.55000000000000004">
      <c r="A19" s="53" t="s">
        <v>63</v>
      </c>
      <c r="B19" s="54">
        <f t="shared" ref="B19:H19" si="2">B18-B5</f>
        <v>-74</v>
      </c>
      <c r="C19" s="54">
        <f t="shared" si="2"/>
        <v>-31</v>
      </c>
      <c r="D19" s="54">
        <f t="shared" si="2"/>
        <v>-24</v>
      </c>
      <c r="E19" s="54">
        <f t="shared" si="2"/>
        <v>-16</v>
      </c>
      <c r="F19" s="54">
        <f t="shared" si="2"/>
        <v>-41</v>
      </c>
      <c r="G19" s="127">
        <f t="shared" si="2"/>
        <v>14</v>
      </c>
      <c r="H19" s="185">
        <f t="shared" si="2"/>
        <v>9</v>
      </c>
    </row>
    <row r="20" spans="1:9" ht="13.9" thickBot="1" x14ac:dyDescent="0.55000000000000004">
      <c r="A20" s="51"/>
      <c r="B20" s="55"/>
      <c r="C20" s="55"/>
      <c r="D20" s="55"/>
      <c r="E20" s="55"/>
      <c r="F20" s="55"/>
      <c r="G20" s="55"/>
      <c r="H20" s="55"/>
      <c r="I20" s="109"/>
    </row>
    <row r="21" spans="1:9" x14ac:dyDescent="0.5">
      <c r="A21" s="45" t="s">
        <v>262</v>
      </c>
      <c r="B21" s="45">
        <v>44</v>
      </c>
      <c r="C21" s="45">
        <v>0</v>
      </c>
      <c r="D21" s="45">
        <v>0</v>
      </c>
      <c r="E21" s="45">
        <v>3</v>
      </c>
      <c r="F21" s="45">
        <v>40</v>
      </c>
      <c r="G21" s="45">
        <v>25</v>
      </c>
      <c r="H21" s="158">
        <v>26</v>
      </c>
    </row>
    <row r="22" spans="1:9" ht="13.9" thickBot="1" x14ac:dyDescent="0.55000000000000004">
      <c r="A22" s="46" t="s">
        <v>63</v>
      </c>
      <c r="B22" s="47">
        <f t="shared" ref="B22:H22" si="3">B21-B5</f>
        <v>-41</v>
      </c>
      <c r="C22" s="47">
        <f t="shared" si="3"/>
        <v>-31</v>
      </c>
      <c r="D22" s="47">
        <f t="shared" si="3"/>
        <v>-24</v>
      </c>
      <c r="E22" s="47">
        <f t="shared" si="3"/>
        <v>-24</v>
      </c>
      <c r="F22" s="47">
        <f t="shared" si="3"/>
        <v>-45</v>
      </c>
      <c r="G22" s="47">
        <f t="shared" si="3"/>
        <v>-5</v>
      </c>
      <c r="H22" s="186">
        <f t="shared" si="3"/>
        <v>-26</v>
      </c>
    </row>
    <row r="23" spans="1:9" ht="13.9" thickBot="1" x14ac:dyDescent="0.55000000000000004">
      <c r="A23" s="51"/>
      <c r="B23" s="55"/>
      <c r="C23" s="55"/>
      <c r="D23" s="55"/>
      <c r="E23" s="55"/>
      <c r="F23" s="55"/>
      <c r="G23" s="55"/>
      <c r="H23" s="55"/>
      <c r="I23" s="109"/>
    </row>
    <row r="24" spans="1:9" x14ac:dyDescent="0.5">
      <c r="A24" s="59" t="s">
        <v>261</v>
      </c>
      <c r="B24" s="59">
        <v>47</v>
      </c>
      <c r="C24" s="59">
        <v>21</v>
      </c>
      <c r="D24" s="59">
        <v>13</v>
      </c>
      <c r="E24" s="59">
        <v>21</v>
      </c>
      <c r="F24" s="59">
        <v>38</v>
      </c>
      <c r="G24" s="59">
        <v>71</v>
      </c>
      <c r="H24" s="163">
        <v>59</v>
      </c>
    </row>
    <row r="25" spans="1:9" ht="13.9" thickBot="1" x14ac:dyDescent="0.55000000000000004">
      <c r="A25" s="60" t="s">
        <v>63</v>
      </c>
      <c r="B25" s="61">
        <f t="shared" ref="B25:H25" si="4">B24-B5</f>
        <v>-38</v>
      </c>
      <c r="C25" s="61">
        <f t="shared" si="4"/>
        <v>-10</v>
      </c>
      <c r="D25" s="61">
        <f t="shared" si="4"/>
        <v>-11</v>
      </c>
      <c r="E25" s="61">
        <f t="shared" si="4"/>
        <v>-6</v>
      </c>
      <c r="F25" s="61">
        <f t="shared" si="4"/>
        <v>-47</v>
      </c>
      <c r="G25" s="129">
        <f t="shared" si="4"/>
        <v>41</v>
      </c>
      <c r="H25" s="166">
        <f t="shared" si="4"/>
        <v>7</v>
      </c>
    </row>
    <row r="26" spans="1:9" x14ac:dyDescent="0.5">
      <c r="A26" s="51"/>
      <c r="B26" s="55"/>
      <c r="C26" s="55"/>
      <c r="D26" s="55"/>
      <c r="E26" s="55"/>
      <c r="F26" s="55"/>
      <c r="G26" s="55"/>
      <c r="H26" s="55"/>
      <c r="I26" s="109"/>
    </row>
    <row r="27" spans="1:9" x14ac:dyDescent="0.5">
      <c r="A27" s="356" t="s">
        <v>9</v>
      </c>
      <c r="B27" s="356">
        <v>33</v>
      </c>
      <c r="C27" s="356">
        <v>11</v>
      </c>
      <c r="D27" s="356">
        <v>4</v>
      </c>
      <c r="E27" s="356">
        <v>12</v>
      </c>
      <c r="F27" s="356">
        <v>22</v>
      </c>
      <c r="G27" s="356">
        <v>31</v>
      </c>
      <c r="H27" s="357">
        <v>30</v>
      </c>
    </row>
    <row r="28" spans="1:9" ht="13.9" thickBot="1" x14ac:dyDescent="0.55000000000000004">
      <c r="A28" s="63" t="s">
        <v>63</v>
      </c>
      <c r="B28" s="132">
        <f t="shared" ref="B28:H28" si="5">B27-B5</f>
        <v>-52</v>
      </c>
      <c r="C28" s="132">
        <f t="shared" si="5"/>
        <v>-20</v>
      </c>
      <c r="D28" s="132">
        <f t="shared" si="5"/>
        <v>-20</v>
      </c>
      <c r="E28" s="132">
        <f t="shared" si="5"/>
        <v>-15</v>
      </c>
      <c r="F28" s="132">
        <f t="shared" si="5"/>
        <v>-63</v>
      </c>
      <c r="G28" s="63">
        <f t="shared" si="5"/>
        <v>1</v>
      </c>
      <c r="H28" s="165">
        <f t="shared" si="5"/>
        <v>-22</v>
      </c>
    </row>
    <row r="29" spans="1:9" ht="13.9" thickBot="1" x14ac:dyDescent="0.55000000000000004">
      <c r="A29" s="64"/>
      <c r="B29" s="65"/>
      <c r="C29" s="65"/>
      <c r="D29" s="65"/>
      <c r="E29" s="65"/>
      <c r="F29" s="65"/>
      <c r="G29" s="65"/>
      <c r="H29" s="65"/>
    </row>
    <row r="30" spans="1:9" x14ac:dyDescent="0.5">
      <c r="A30" s="187" t="s">
        <v>236</v>
      </c>
      <c r="B30" s="188">
        <v>22</v>
      </c>
      <c r="C30" s="188">
        <v>22</v>
      </c>
      <c r="D30" s="188">
        <v>0</v>
      </c>
      <c r="E30" s="188">
        <v>22</v>
      </c>
      <c r="F30" s="188">
        <v>33</v>
      </c>
      <c r="G30" s="188">
        <v>41</v>
      </c>
      <c r="H30" s="354">
        <v>11</v>
      </c>
    </row>
    <row r="31" spans="1:9" ht="13.9" thickBot="1" x14ac:dyDescent="0.55000000000000004">
      <c r="A31" s="67" t="s">
        <v>63</v>
      </c>
      <c r="B31" s="189">
        <f>B30-B5</f>
        <v>-63</v>
      </c>
      <c r="C31" s="189">
        <f t="shared" ref="C31:H31" si="6">C30-C5</f>
        <v>-9</v>
      </c>
      <c r="D31" s="189">
        <f t="shared" si="6"/>
        <v>-24</v>
      </c>
      <c r="E31" s="189">
        <f t="shared" si="6"/>
        <v>-5</v>
      </c>
      <c r="F31" s="189">
        <f t="shared" si="6"/>
        <v>-52</v>
      </c>
      <c r="G31" s="190">
        <f t="shared" si="6"/>
        <v>11</v>
      </c>
      <c r="H31" s="355">
        <f t="shared" si="6"/>
        <v>-41</v>
      </c>
    </row>
    <row r="32" spans="1:9" s="109" customFormat="1" ht="13.9" thickBot="1" x14ac:dyDescent="0.55000000000000004">
      <c r="A32" s="358"/>
      <c r="B32" s="359"/>
      <c r="C32" s="359"/>
      <c r="D32" s="359"/>
      <c r="E32" s="359"/>
      <c r="F32" s="359"/>
      <c r="G32" s="360"/>
      <c r="H32" s="361"/>
    </row>
    <row r="33" spans="1:8" s="2" customFormat="1" ht="18.75" customHeight="1" thickBot="1" x14ac:dyDescent="0.45">
      <c r="A33" s="269" t="s">
        <v>62</v>
      </c>
      <c r="B33" s="270"/>
      <c r="C33" s="270"/>
      <c r="D33" s="270"/>
      <c r="E33" s="270"/>
      <c r="F33" s="270"/>
      <c r="G33" s="270"/>
      <c r="H33" s="271"/>
    </row>
    <row r="34" spans="1:8" x14ac:dyDescent="0.5">
      <c r="A34" s="309"/>
      <c r="B34" s="285" t="s">
        <v>44</v>
      </c>
      <c r="C34" s="285" t="s">
        <v>45</v>
      </c>
      <c r="D34" s="285" t="s">
        <v>46</v>
      </c>
      <c r="E34" s="285" t="s">
        <v>47</v>
      </c>
      <c r="F34" s="285" t="s">
        <v>48</v>
      </c>
      <c r="G34" s="285" t="s">
        <v>49</v>
      </c>
      <c r="H34" s="286" t="s">
        <v>50</v>
      </c>
    </row>
    <row r="35" spans="1:8" ht="32.25" customHeight="1" thickBot="1" x14ac:dyDescent="0.55000000000000004">
      <c r="A35" s="310" t="s">
        <v>209</v>
      </c>
      <c r="B35" s="311" t="s">
        <v>210</v>
      </c>
      <c r="C35" s="311" t="s">
        <v>52</v>
      </c>
      <c r="D35" s="311" t="s">
        <v>53</v>
      </c>
      <c r="E35" s="311" t="s">
        <v>54</v>
      </c>
      <c r="F35" s="311" t="s">
        <v>0</v>
      </c>
      <c r="G35" s="311" t="s">
        <v>211</v>
      </c>
      <c r="H35" s="312" t="s">
        <v>276</v>
      </c>
    </row>
    <row r="36" spans="1:8" ht="13.9" thickBot="1" x14ac:dyDescent="0.55000000000000004">
      <c r="A36" s="192" t="s">
        <v>1</v>
      </c>
      <c r="B36" s="193">
        <v>85</v>
      </c>
      <c r="C36" s="193">
        <v>31</v>
      </c>
      <c r="D36" s="193">
        <v>24</v>
      </c>
      <c r="E36" s="193">
        <v>27</v>
      </c>
      <c r="F36" s="193">
        <v>85</v>
      </c>
      <c r="G36" s="193">
        <v>30</v>
      </c>
      <c r="H36" s="194">
        <v>52</v>
      </c>
    </row>
    <row r="37" spans="1:8" ht="13.9" hidden="1" customHeight="1" x14ac:dyDescent="0.5">
      <c r="A37" s="12">
        <v>106</v>
      </c>
      <c r="B37" s="13">
        <v>60</v>
      </c>
      <c r="C37" s="13">
        <v>23.08</v>
      </c>
      <c r="D37" s="13">
        <v>0</v>
      </c>
      <c r="E37" s="13">
        <v>16.670000000000002</v>
      </c>
      <c r="F37" s="13">
        <v>100</v>
      </c>
      <c r="G37" s="13">
        <v>46.15</v>
      </c>
      <c r="H37" s="14">
        <v>83.33</v>
      </c>
    </row>
    <row r="38" spans="1:8" ht="13.9" hidden="1" customHeight="1" x14ac:dyDescent="0.5">
      <c r="A38" s="15" t="s">
        <v>56</v>
      </c>
      <c r="B38" s="16">
        <f>B37-C$8</f>
        <v>60</v>
      </c>
      <c r="C38" s="16">
        <f t="shared" ref="C38:H38" si="7">C37-C36</f>
        <v>-7.9200000000000017</v>
      </c>
      <c r="D38" s="16">
        <f t="shared" si="7"/>
        <v>-24</v>
      </c>
      <c r="E38" s="16">
        <f t="shared" si="7"/>
        <v>-10.329999999999998</v>
      </c>
      <c r="F38" s="16">
        <f t="shared" si="7"/>
        <v>15</v>
      </c>
      <c r="G38" s="16">
        <f t="shared" si="7"/>
        <v>16.149999999999999</v>
      </c>
      <c r="H38" s="17">
        <f t="shared" si="7"/>
        <v>31.33</v>
      </c>
    </row>
    <row r="39" spans="1:8" ht="13.9" hidden="1" customHeight="1" x14ac:dyDescent="0.5">
      <c r="A39" s="18"/>
      <c r="B39" s="19"/>
      <c r="C39" s="19"/>
      <c r="D39" s="19"/>
      <c r="E39" s="19"/>
      <c r="F39" s="19"/>
      <c r="G39" s="19"/>
      <c r="H39" s="20"/>
    </row>
    <row r="40" spans="1:8" ht="13.9" hidden="1" customHeight="1" x14ac:dyDescent="0.5">
      <c r="A40" s="18">
        <v>347</v>
      </c>
      <c r="B40" s="21">
        <v>100</v>
      </c>
      <c r="C40" s="21">
        <v>15</v>
      </c>
      <c r="D40" s="21">
        <v>10</v>
      </c>
      <c r="E40" s="21">
        <v>35</v>
      </c>
      <c r="F40" s="21">
        <v>100</v>
      </c>
      <c r="G40" s="21">
        <v>47.37</v>
      </c>
      <c r="H40" s="22">
        <v>93.94</v>
      </c>
    </row>
    <row r="41" spans="1:8" ht="13.9" hidden="1" customHeight="1" x14ac:dyDescent="0.5">
      <c r="A41" s="15" t="s">
        <v>56</v>
      </c>
      <c r="B41" s="16">
        <f t="shared" ref="B41" si="8">B40-C$8</f>
        <v>100</v>
      </c>
      <c r="C41" s="16">
        <f t="shared" ref="C41" si="9">C40-D$8</f>
        <v>15</v>
      </c>
      <c r="D41" s="16">
        <f t="shared" ref="D41" si="10">D40-E$8</f>
        <v>10</v>
      </c>
      <c r="E41" s="16">
        <f t="shared" ref="E41" si="11">E40-F$8</f>
        <v>35</v>
      </c>
      <c r="F41" s="16">
        <f t="shared" ref="F41" si="12">F40-G$8</f>
        <v>100</v>
      </c>
      <c r="G41" s="16">
        <f t="shared" ref="G41" si="13">G40-H$8</f>
        <v>47.37</v>
      </c>
      <c r="H41" s="17">
        <f t="shared" ref="H41" si="14">H40-I$8</f>
        <v>93.94</v>
      </c>
    </row>
    <row r="42" spans="1:8" ht="13.9" hidden="1" customHeight="1" x14ac:dyDescent="0.5">
      <c r="A42" s="18"/>
      <c r="B42" s="23"/>
      <c r="C42" s="23"/>
      <c r="D42" s="23"/>
      <c r="E42" s="23"/>
      <c r="F42" s="23"/>
      <c r="G42" s="23"/>
      <c r="H42" s="24"/>
    </row>
    <row r="43" spans="1:8" ht="13.9" hidden="1" customHeight="1" x14ac:dyDescent="0.5">
      <c r="A43" s="18">
        <v>443</v>
      </c>
      <c r="B43" s="21">
        <v>98.37</v>
      </c>
      <c r="C43" s="21">
        <v>14.32</v>
      </c>
      <c r="D43" s="21">
        <v>16.559999999999999</v>
      </c>
      <c r="E43" s="21">
        <v>18.100000000000001</v>
      </c>
      <c r="F43" s="21">
        <v>94.72</v>
      </c>
      <c r="G43" s="21">
        <v>36.61</v>
      </c>
      <c r="H43" s="22">
        <v>51.87</v>
      </c>
    </row>
    <row r="44" spans="1:8" ht="13.9" hidden="1" customHeight="1" x14ac:dyDescent="0.5">
      <c r="A44" s="15" t="s">
        <v>56</v>
      </c>
      <c r="B44" s="16">
        <f t="shared" ref="B44" si="15">B43-C$8</f>
        <v>98.37</v>
      </c>
      <c r="C44" s="16">
        <f t="shared" ref="C44" si="16">C43-D$8</f>
        <v>14.32</v>
      </c>
      <c r="D44" s="16">
        <f t="shared" ref="D44" si="17">D43-E$8</f>
        <v>16.559999999999999</v>
      </c>
      <c r="E44" s="16">
        <f t="shared" ref="E44" si="18">E43-F$8</f>
        <v>18.100000000000001</v>
      </c>
      <c r="F44" s="16">
        <f t="shared" ref="F44" si="19">F43-G$8</f>
        <v>94.72</v>
      </c>
      <c r="G44" s="16">
        <f t="shared" ref="G44" si="20">G43-H$8</f>
        <v>36.61</v>
      </c>
      <c r="H44" s="17">
        <f t="shared" ref="H44" si="21">H43-I$8</f>
        <v>51.87</v>
      </c>
    </row>
    <row r="45" spans="1:8" ht="13.9" hidden="1" customHeight="1" x14ac:dyDescent="0.5">
      <c r="A45" s="18"/>
      <c r="B45" s="19"/>
      <c r="C45" s="19"/>
      <c r="D45" s="19"/>
      <c r="E45" s="19"/>
      <c r="F45" s="19"/>
      <c r="G45" s="19"/>
      <c r="H45" s="20"/>
    </row>
    <row r="46" spans="1:8" ht="13.9" hidden="1" customHeight="1" x14ac:dyDescent="0.5">
      <c r="A46" s="18">
        <v>220</v>
      </c>
      <c r="B46" s="21">
        <v>100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2">
        <v>75</v>
      </c>
    </row>
    <row r="47" spans="1:8" ht="13.9" hidden="1" customHeight="1" x14ac:dyDescent="0.5">
      <c r="A47" s="15" t="s">
        <v>56</v>
      </c>
      <c r="B47" s="16">
        <f t="shared" ref="B47" si="22">B46-C$8</f>
        <v>100</v>
      </c>
      <c r="C47" s="16">
        <f t="shared" ref="C47" si="23">C46-D$8</f>
        <v>0</v>
      </c>
      <c r="D47" s="16">
        <f t="shared" ref="D47" si="24">D46-E$8</f>
        <v>0</v>
      </c>
      <c r="E47" s="16">
        <f t="shared" ref="E47" si="25">E46-F$8</f>
        <v>0</v>
      </c>
      <c r="F47" s="16">
        <f t="shared" ref="F47" si="26">F46-G$8</f>
        <v>0</v>
      </c>
      <c r="G47" s="16">
        <f t="shared" ref="G47" si="27">G46-H$8</f>
        <v>0</v>
      </c>
      <c r="H47" s="17">
        <f t="shared" ref="H47" si="28">H46-I$8</f>
        <v>75</v>
      </c>
    </row>
    <row r="48" spans="1:8" ht="13.9" hidden="1" customHeight="1" x14ac:dyDescent="0.5">
      <c r="A48" s="18"/>
      <c r="B48" s="19"/>
      <c r="C48" s="19"/>
      <c r="D48" s="19"/>
      <c r="E48" s="19"/>
      <c r="F48" s="19"/>
      <c r="G48" s="19"/>
      <c r="H48" s="20"/>
    </row>
    <row r="49" spans="1:8" ht="13.9" hidden="1" customHeight="1" x14ac:dyDescent="0.5">
      <c r="A49" s="18">
        <v>227</v>
      </c>
      <c r="B49" s="21">
        <v>100</v>
      </c>
      <c r="C49" s="21">
        <v>14.29</v>
      </c>
      <c r="D49" s="21">
        <v>14.29</v>
      </c>
      <c r="E49" s="21">
        <v>28.57</v>
      </c>
      <c r="F49" s="21">
        <v>80</v>
      </c>
      <c r="G49" s="21">
        <v>0</v>
      </c>
      <c r="H49" s="22">
        <v>81.819999999999993</v>
      </c>
    </row>
    <row r="50" spans="1:8" ht="13.9" hidden="1" customHeight="1" x14ac:dyDescent="0.5">
      <c r="A50" s="15" t="s">
        <v>56</v>
      </c>
      <c r="B50" s="16">
        <f t="shared" ref="B50" si="29">B49-C$8</f>
        <v>100</v>
      </c>
      <c r="C50" s="16">
        <f t="shared" ref="C50" si="30">C49-D$8</f>
        <v>14.29</v>
      </c>
      <c r="D50" s="16">
        <f t="shared" ref="D50" si="31">D49-E$8</f>
        <v>14.29</v>
      </c>
      <c r="E50" s="16">
        <f t="shared" ref="E50" si="32">E49-F$8</f>
        <v>28.57</v>
      </c>
      <c r="F50" s="16">
        <f t="shared" ref="F50" si="33">F49-G$8</f>
        <v>80</v>
      </c>
      <c r="G50" s="16">
        <f t="shared" ref="G50" si="34">G49-H$8</f>
        <v>0</v>
      </c>
      <c r="H50" s="17">
        <f t="shared" ref="H50" si="35">H49-I$8</f>
        <v>81.819999999999993</v>
      </c>
    </row>
    <row r="51" spans="1:8" ht="13.9" hidden="1" customHeight="1" x14ac:dyDescent="0.5">
      <c r="A51" s="18"/>
      <c r="B51" s="19"/>
      <c r="C51" s="19"/>
      <c r="D51" s="19"/>
      <c r="E51" s="19"/>
      <c r="F51" s="19"/>
      <c r="G51" s="19"/>
      <c r="H51" s="20"/>
    </row>
    <row r="52" spans="1:8" ht="13.9" hidden="1" customHeight="1" x14ac:dyDescent="0.5">
      <c r="A52" s="18">
        <v>300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2">
        <v>0</v>
      </c>
    </row>
    <row r="53" spans="1:8" ht="13.9" hidden="1" customHeight="1" x14ac:dyDescent="0.5">
      <c r="A53" s="15" t="s">
        <v>56</v>
      </c>
      <c r="B53" s="16">
        <f t="shared" ref="B53" si="36">B52-C$8</f>
        <v>0</v>
      </c>
      <c r="C53" s="16">
        <f t="shared" ref="C53" si="37">C52-D$8</f>
        <v>0</v>
      </c>
      <c r="D53" s="16">
        <f t="shared" ref="D53" si="38">D52-E$8</f>
        <v>0</v>
      </c>
      <c r="E53" s="16">
        <f t="shared" ref="E53" si="39">E52-F$8</f>
        <v>0</v>
      </c>
      <c r="F53" s="16">
        <f t="shared" ref="F53" si="40">F52-G$8</f>
        <v>0</v>
      </c>
      <c r="G53" s="16">
        <f t="shared" ref="G53" si="41">G52-H$8</f>
        <v>0</v>
      </c>
      <c r="H53" s="17">
        <f t="shared" ref="H53" si="42">H52-I$8</f>
        <v>0</v>
      </c>
    </row>
    <row r="54" spans="1:8" ht="13.9" hidden="1" customHeight="1" x14ac:dyDescent="0.5">
      <c r="A54" s="25"/>
      <c r="B54" s="26"/>
      <c r="C54" s="26"/>
      <c r="D54" s="26"/>
      <c r="E54" s="26"/>
      <c r="F54" s="26"/>
      <c r="G54" s="26"/>
      <c r="H54" s="27"/>
    </row>
    <row r="55" spans="1:8" ht="13.9" hidden="1" customHeight="1" x14ac:dyDescent="0.5">
      <c r="A55" s="18">
        <v>303</v>
      </c>
      <c r="B55" s="21">
        <v>100</v>
      </c>
      <c r="C55" s="21">
        <v>7.14</v>
      </c>
      <c r="D55" s="21">
        <v>7.14</v>
      </c>
      <c r="E55" s="21">
        <v>7.14</v>
      </c>
      <c r="F55" s="21">
        <v>0</v>
      </c>
      <c r="G55" s="21">
        <v>30.77</v>
      </c>
      <c r="H55" s="22">
        <v>67.739999999999995</v>
      </c>
    </row>
    <row r="56" spans="1:8" ht="13.9" hidden="1" customHeight="1" x14ac:dyDescent="0.5">
      <c r="A56" s="15" t="s">
        <v>56</v>
      </c>
      <c r="B56" s="16">
        <f t="shared" ref="B56" si="43">B55-C$8</f>
        <v>100</v>
      </c>
      <c r="C56" s="16">
        <f t="shared" ref="C56" si="44">C55-D$8</f>
        <v>7.14</v>
      </c>
      <c r="D56" s="16">
        <f t="shared" ref="D56" si="45">D55-E$8</f>
        <v>7.14</v>
      </c>
      <c r="E56" s="16">
        <f t="shared" ref="E56" si="46">E55-F$8</f>
        <v>7.14</v>
      </c>
      <c r="F56" s="16">
        <f t="shared" ref="F56" si="47">F55-G$8</f>
        <v>0</v>
      </c>
      <c r="G56" s="16">
        <f t="shared" ref="G56" si="48">G55-H$8</f>
        <v>30.77</v>
      </c>
      <c r="H56" s="17">
        <f t="shared" ref="H56" si="49">H55-I$8</f>
        <v>67.739999999999995</v>
      </c>
    </row>
    <row r="57" spans="1:8" ht="13.9" hidden="1" customHeight="1" x14ac:dyDescent="0.5">
      <c r="A57" s="18"/>
      <c r="B57" s="19"/>
      <c r="C57" s="19"/>
      <c r="D57" s="19"/>
      <c r="E57" s="19"/>
      <c r="F57" s="19"/>
      <c r="G57" s="19"/>
      <c r="H57" s="20"/>
    </row>
    <row r="58" spans="1:8" ht="13.9" hidden="1" customHeight="1" x14ac:dyDescent="0.5">
      <c r="A58" s="18">
        <v>371</v>
      </c>
      <c r="B58" s="21">
        <v>100</v>
      </c>
      <c r="C58" s="21">
        <v>35.14</v>
      </c>
      <c r="D58" s="21">
        <v>18.920000000000002</v>
      </c>
      <c r="E58" s="21">
        <v>32.69</v>
      </c>
      <c r="F58" s="21">
        <v>0</v>
      </c>
      <c r="G58" s="21">
        <v>56.82</v>
      </c>
      <c r="H58" s="22">
        <v>65.709999999999994</v>
      </c>
    </row>
    <row r="59" spans="1:8" ht="13.9" hidden="1" customHeight="1" x14ac:dyDescent="0.5">
      <c r="A59" s="15" t="s">
        <v>56</v>
      </c>
      <c r="B59" s="16">
        <f t="shared" ref="B59" si="50">B58-C$8</f>
        <v>100</v>
      </c>
      <c r="C59" s="16">
        <f t="shared" ref="C59" si="51">C58-D$8</f>
        <v>35.14</v>
      </c>
      <c r="D59" s="16">
        <f t="shared" ref="D59" si="52">D58-E$8</f>
        <v>18.920000000000002</v>
      </c>
      <c r="E59" s="16">
        <f t="shared" ref="E59" si="53">E58-F$8</f>
        <v>32.69</v>
      </c>
      <c r="F59" s="16">
        <f t="shared" ref="F59" si="54">F58-G$8</f>
        <v>0</v>
      </c>
      <c r="G59" s="16">
        <f t="shared" ref="G59" si="55">G58-H$8</f>
        <v>56.82</v>
      </c>
      <c r="H59" s="17">
        <f t="shared" ref="H59" si="56">H58-I$8</f>
        <v>65.709999999999994</v>
      </c>
    </row>
    <row r="60" spans="1:8" ht="13.9" hidden="1" customHeight="1" x14ac:dyDescent="0.5">
      <c r="A60" s="18"/>
      <c r="B60" s="23"/>
      <c r="C60" s="23"/>
      <c r="D60" s="23"/>
      <c r="E60" s="23"/>
      <c r="F60" s="23"/>
      <c r="G60" s="23"/>
      <c r="H60" s="24"/>
    </row>
    <row r="61" spans="1:8" ht="13.9" hidden="1" customHeight="1" x14ac:dyDescent="0.5">
      <c r="A61" s="18">
        <v>381</v>
      </c>
      <c r="B61" s="21">
        <v>88.24</v>
      </c>
      <c r="C61" s="21">
        <v>30.61</v>
      </c>
      <c r="D61" s="21">
        <v>30.61</v>
      </c>
      <c r="E61" s="21">
        <v>43.75</v>
      </c>
      <c r="F61" s="21">
        <v>45.83</v>
      </c>
      <c r="G61" s="21">
        <v>33.33</v>
      </c>
      <c r="H61" s="22">
        <v>100</v>
      </c>
    </row>
    <row r="62" spans="1:8" ht="13.9" hidden="1" thickBot="1" x14ac:dyDescent="0.55000000000000004">
      <c r="A62" s="15" t="s">
        <v>56</v>
      </c>
      <c r="B62" s="16">
        <f t="shared" ref="B62" si="57">B61-C$8</f>
        <v>88.24</v>
      </c>
      <c r="C62" s="16">
        <f t="shared" ref="C62" si="58">C61-D$8</f>
        <v>30.61</v>
      </c>
      <c r="D62" s="16">
        <f t="shared" ref="D62" si="59">D61-E$8</f>
        <v>30.61</v>
      </c>
      <c r="E62" s="16">
        <f t="shared" ref="E62" si="60">E61-F$8</f>
        <v>43.75</v>
      </c>
      <c r="F62" s="16">
        <f t="shared" ref="F62" si="61">F61-G$8</f>
        <v>45.83</v>
      </c>
      <c r="G62" s="16">
        <f t="shared" ref="G62" si="62">G61-H$8</f>
        <v>33.33</v>
      </c>
      <c r="H62" s="17">
        <f t="shared" ref="H62" si="63">H61-I$8</f>
        <v>100</v>
      </c>
    </row>
    <row r="63" spans="1:8" ht="13.9" hidden="1" thickBot="1" x14ac:dyDescent="0.55000000000000004">
      <c r="A63" s="18"/>
      <c r="B63" s="19"/>
      <c r="C63" s="19"/>
      <c r="D63" s="19"/>
      <c r="E63" s="19"/>
      <c r="F63" s="19"/>
      <c r="G63" s="19"/>
      <c r="H63" s="20"/>
    </row>
    <row r="64" spans="1:8" ht="13.9" hidden="1" thickBot="1" x14ac:dyDescent="0.55000000000000004">
      <c r="A64" s="18">
        <v>422</v>
      </c>
      <c r="B64" s="21">
        <v>0</v>
      </c>
      <c r="C64" s="21">
        <v>12.5</v>
      </c>
      <c r="D64" s="21">
        <v>37.5</v>
      </c>
      <c r="E64" s="21">
        <v>37.5</v>
      </c>
      <c r="F64" s="21">
        <v>0</v>
      </c>
      <c r="G64" s="21">
        <v>37.5</v>
      </c>
      <c r="H64" s="22">
        <v>0</v>
      </c>
    </row>
    <row r="65" spans="1:9" ht="13.9" hidden="1" thickBot="1" x14ac:dyDescent="0.55000000000000004">
      <c r="A65" s="15" t="s">
        <v>56</v>
      </c>
      <c r="B65" s="16">
        <f t="shared" ref="B65" si="64">B64-C$8</f>
        <v>0</v>
      </c>
      <c r="C65" s="16">
        <f t="shared" ref="C65" si="65">C64-D$8</f>
        <v>12.5</v>
      </c>
      <c r="D65" s="16">
        <f t="shared" ref="D65" si="66">D64-E$8</f>
        <v>37.5</v>
      </c>
      <c r="E65" s="16">
        <f t="shared" ref="E65" si="67">E64-F$8</f>
        <v>37.5</v>
      </c>
      <c r="F65" s="16">
        <f t="shared" ref="F65" si="68">F64-G$8</f>
        <v>0</v>
      </c>
      <c r="G65" s="16">
        <f t="shared" ref="G65" si="69">G64-H$8</f>
        <v>37.5</v>
      </c>
      <c r="H65" s="17">
        <f t="shared" ref="H65" si="70">H64-I$8</f>
        <v>0</v>
      </c>
    </row>
    <row r="66" spans="1:9" ht="13.9" hidden="1" thickBot="1" x14ac:dyDescent="0.55000000000000004">
      <c r="A66" s="18"/>
      <c r="B66" s="19"/>
      <c r="C66" s="19"/>
      <c r="D66" s="19"/>
      <c r="E66" s="19"/>
      <c r="F66" s="19"/>
      <c r="G66" s="19"/>
      <c r="H66" s="20"/>
    </row>
    <row r="67" spans="1:9" ht="13.9" hidden="1" thickBot="1" x14ac:dyDescent="0.55000000000000004">
      <c r="A67" s="18">
        <v>438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2">
        <v>100</v>
      </c>
    </row>
    <row r="68" spans="1:9" ht="13.9" hidden="1" thickBot="1" x14ac:dyDescent="0.55000000000000004">
      <c r="A68" s="15" t="s">
        <v>56</v>
      </c>
      <c r="B68" s="16">
        <f t="shared" ref="B68" si="71">B67-C$8</f>
        <v>0</v>
      </c>
      <c r="C68" s="16">
        <f t="shared" ref="C68" si="72">C67-D$8</f>
        <v>0</v>
      </c>
      <c r="D68" s="16">
        <f t="shared" ref="D68" si="73">D67-E$8</f>
        <v>0</v>
      </c>
      <c r="E68" s="16">
        <f t="shared" ref="E68" si="74">E67-F$8</f>
        <v>0</v>
      </c>
      <c r="F68" s="16">
        <f t="shared" ref="F68" si="75">F67-G$8</f>
        <v>0</v>
      </c>
      <c r="G68" s="16">
        <f t="shared" ref="G68" si="76">G67-H$8</f>
        <v>0</v>
      </c>
      <c r="H68" s="17">
        <f t="shared" ref="H68" si="77">H67-I$8</f>
        <v>100</v>
      </c>
    </row>
    <row r="69" spans="1:9" ht="13.9" hidden="1" thickBot="1" x14ac:dyDescent="0.55000000000000004">
      <c r="A69" s="18"/>
      <c r="B69" s="19"/>
      <c r="C69" s="19"/>
      <c r="D69" s="19"/>
      <c r="E69" s="19"/>
      <c r="F69" s="19"/>
      <c r="G69" s="19"/>
      <c r="H69" s="20"/>
    </row>
    <row r="70" spans="1:9" ht="13.9" hidden="1" thickBot="1" x14ac:dyDescent="0.55000000000000004">
      <c r="A70" s="18">
        <v>459</v>
      </c>
      <c r="B70" s="21">
        <v>100</v>
      </c>
      <c r="C70" s="21">
        <v>14.29</v>
      </c>
      <c r="D70" s="21">
        <v>7.14</v>
      </c>
      <c r="E70" s="21">
        <v>28.57</v>
      </c>
      <c r="F70" s="21">
        <v>0</v>
      </c>
      <c r="G70" s="21">
        <v>14.29</v>
      </c>
      <c r="H70" s="22">
        <v>16.670000000000002</v>
      </c>
    </row>
    <row r="71" spans="1:9" ht="13.9" hidden="1" thickBot="1" x14ac:dyDescent="0.55000000000000004">
      <c r="A71" s="15" t="s">
        <v>56</v>
      </c>
      <c r="B71" s="16">
        <f t="shared" ref="B71" si="78">B70-C$8</f>
        <v>100</v>
      </c>
      <c r="C71" s="16">
        <f t="shared" ref="C71" si="79">C70-D$8</f>
        <v>14.29</v>
      </c>
      <c r="D71" s="16">
        <f t="shared" ref="D71" si="80">D70-E$8</f>
        <v>7.14</v>
      </c>
      <c r="E71" s="16">
        <f t="shared" ref="E71" si="81">E70-F$8</f>
        <v>28.57</v>
      </c>
      <c r="F71" s="16">
        <f t="shared" ref="F71" si="82">F70-G$8</f>
        <v>0</v>
      </c>
      <c r="G71" s="16">
        <f t="shared" ref="G71" si="83">G70-H$8</f>
        <v>14.29</v>
      </c>
      <c r="H71" s="17">
        <f t="shared" ref="H71" si="84">H70-I$8</f>
        <v>16.670000000000002</v>
      </c>
    </row>
    <row r="72" spans="1:9" ht="13.9" hidden="1" thickBot="1" x14ac:dyDescent="0.55000000000000004">
      <c r="A72" s="195"/>
      <c r="B72" s="196"/>
      <c r="C72" s="196"/>
      <c r="D72" s="196"/>
      <c r="E72" s="196"/>
      <c r="F72" s="196"/>
      <c r="G72" s="196"/>
      <c r="H72" s="197"/>
    </row>
    <row r="73" spans="1:9" x14ac:dyDescent="0.5">
      <c r="A73" s="198" t="s">
        <v>60</v>
      </c>
      <c r="B73" s="199">
        <f>(B37+B40+B43+B46+B49+B52+B55+B58+B61+B64+B67+B70)/12</f>
        <v>70.55083333333333</v>
      </c>
      <c r="C73" s="199">
        <f t="shared" ref="C73:H73" si="85">(C37+C40+C43+C46+C49+C52+C55+C58+C61+C64+C67+C70)/12</f>
        <v>13.864166666666664</v>
      </c>
      <c r="D73" s="199">
        <f t="shared" si="85"/>
        <v>11.846666666666664</v>
      </c>
      <c r="E73" s="199">
        <f t="shared" si="85"/>
        <v>20.665833333333335</v>
      </c>
      <c r="F73" s="199">
        <f t="shared" si="85"/>
        <v>35.045833333333334</v>
      </c>
      <c r="G73" s="199">
        <f t="shared" si="85"/>
        <v>25.236666666666668</v>
      </c>
      <c r="H73" s="200">
        <f t="shared" si="85"/>
        <v>61.339999999999996</v>
      </c>
    </row>
    <row r="74" spans="1:9" ht="13.9" thickBot="1" x14ac:dyDescent="0.55000000000000004">
      <c r="A74" s="137" t="s">
        <v>61</v>
      </c>
      <c r="B74" s="135">
        <f t="shared" ref="B74:H74" si="86">B73-B36</f>
        <v>-14.44916666666667</v>
      </c>
      <c r="C74" s="135">
        <f t="shared" si="86"/>
        <v>-17.135833333333338</v>
      </c>
      <c r="D74" s="135">
        <f t="shared" si="86"/>
        <v>-12.153333333333336</v>
      </c>
      <c r="E74" s="135">
        <f t="shared" si="86"/>
        <v>-6.3341666666666647</v>
      </c>
      <c r="F74" s="135">
        <f t="shared" si="86"/>
        <v>-49.954166666666666</v>
      </c>
      <c r="G74" s="135">
        <f t="shared" si="86"/>
        <v>-4.7633333333333319</v>
      </c>
      <c r="H74" s="136">
        <f t="shared" si="86"/>
        <v>9.3399999999999963</v>
      </c>
    </row>
    <row r="75" spans="1:9" s="109" customFormat="1" x14ac:dyDescent="0.5">
      <c r="A75" s="214"/>
      <c r="B75" s="215"/>
      <c r="C75" s="215"/>
      <c r="D75" s="215"/>
      <c r="E75" s="215"/>
      <c r="F75" s="215"/>
      <c r="G75" s="128"/>
      <c r="H75" s="215"/>
    </row>
    <row r="76" spans="1:9" s="109" customFormat="1" ht="13.9" thickBot="1" x14ac:dyDescent="0.55000000000000004">
      <c r="A76" s="214"/>
      <c r="B76" s="215"/>
      <c r="C76" s="215"/>
      <c r="D76" s="215"/>
      <c r="E76" s="215"/>
      <c r="F76" s="215"/>
      <c r="G76" s="128"/>
      <c r="H76" s="215"/>
    </row>
    <row r="77" spans="1:9" s="113" customFormat="1" ht="58.5" customHeight="1" thickBot="1" x14ac:dyDescent="0.55000000000000004">
      <c r="A77" s="212"/>
      <c r="B77" s="142"/>
      <c r="C77" s="213"/>
      <c r="D77" s="219" t="s">
        <v>64</v>
      </c>
      <c r="E77" s="219"/>
      <c r="F77" s="219"/>
      <c r="G77" s="219"/>
      <c r="H77" s="220"/>
      <c r="I77" s="9"/>
    </row>
    <row r="78" spans="1:9" s="8" customFormat="1" ht="54" customHeight="1" thickBot="1" x14ac:dyDescent="0.55000000000000004">
      <c r="A78" s="319" t="s">
        <v>277</v>
      </c>
      <c r="B78" s="320"/>
      <c r="C78" s="316" t="s">
        <v>278</v>
      </c>
      <c r="D78" s="317"/>
      <c r="E78" s="318"/>
      <c r="F78" s="313" t="s">
        <v>279</v>
      </c>
      <c r="G78" s="314"/>
      <c r="H78" s="315"/>
      <c r="I78" s="353"/>
    </row>
    <row r="79" spans="1:9" ht="13.9" thickBot="1" x14ac:dyDescent="0.55000000000000004"/>
    <row r="80" spans="1:9" ht="31.15" customHeight="1" thickBot="1" x14ac:dyDescent="0.6">
      <c r="A80" s="235" t="s">
        <v>219</v>
      </c>
      <c r="B80" s="362"/>
      <c r="C80" s="236"/>
      <c r="D80" s="95"/>
      <c r="E80" s="95"/>
      <c r="F80" s="363" t="s">
        <v>138</v>
      </c>
      <c r="G80" s="364"/>
      <c r="H80" s="365"/>
    </row>
    <row r="81" spans="1:8" ht="15.4" thickBot="1" x14ac:dyDescent="0.6">
      <c r="A81" s="380" t="s">
        <v>13</v>
      </c>
      <c r="B81" s="381"/>
      <c r="C81" s="382" t="s">
        <v>14</v>
      </c>
      <c r="D81" s="95"/>
      <c r="E81" s="95"/>
      <c r="F81" s="369" t="s">
        <v>51</v>
      </c>
      <c r="G81" s="370" t="s">
        <v>12</v>
      </c>
      <c r="H81" s="371"/>
    </row>
    <row r="82" spans="1:8" ht="15" x14ac:dyDescent="0.5">
      <c r="A82" s="385" t="s">
        <v>212</v>
      </c>
      <c r="B82" s="386"/>
      <c r="C82" s="387">
        <v>37</v>
      </c>
      <c r="D82" s="325"/>
      <c r="E82" s="325"/>
      <c r="F82" s="90">
        <v>106</v>
      </c>
      <c r="G82" s="372" t="s">
        <v>221</v>
      </c>
      <c r="H82" s="373"/>
    </row>
    <row r="83" spans="1:8" ht="15" x14ac:dyDescent="0.5">
      <c r="A83" s="388" t="s">
        <v>213</v>
      </c>
      <c r="B83" s="383"/>
      <c r="C83" s="324">
        <v>43</v>
      </c>
      <c r="D83" s="325"/>
      <c r="E83" s="325"/>
      <c r="F83" s="91">
        <v>347</v>
      </c>
      <c r="G83" s="291" t="s">
        <v>222</v>
      </c>
      <c r="H83" s="374"/>
    </row>
    <row r="84" spans="1:8" ht="13.5" customHeight="1" x14ac:dyDescent="0.5">
      <c r="A84" s="388" t="s">
        <v>21</v>
      </c>
      <c r="B84" s="383"/>
      <c r="C84" s="324">
        <v>20</v>
      </c>
      <c r="D84" s="325"/>
      <c r="E84" s="325"/>
      <c r="F84" s="91">
        <v>443</v>
      </c>
      <c r="G84" s="291" t="s">
        <v>223</v>
      </c>
      <c r="H84" s="374"/>
    </row>
    <row r="85" spans="1:8" ht="15" x14ac:dyDescent="0.5">
      <c r="A85" s="388" t="s">
        <v>23</v>
      </c>
      <c r="B85" s="383"/>
      <c r="C85" s="324">
        <v>5</v>
      </c>
      <c r="D85" s="325"/>
      <c r="E85" s="325"/>
      <c r="F85" s="91">
        <v>220</v>
      </c>
      <c r="G85" s="291" t="s">
        <v>224</v>
      </c>
      <c r="H85" s="374"/>
    </row>
    <row r="86" spans="1:8" ht="13.5" customHeight="1" x14ac:dyDescent="0.5">
      <c r="A86" s="388" t="s">
        <v>214</v>
      </c>
      <c r="B86" s="383"/>
      <c r="C86" s="324">
        <v>20</v>
      </c>
      <c r="D86" s="325"/>
      <c r="E86" s="325"/>
      <c r="F86" s="91">
        <v>227</v>
      </c>
      <c r="G86" s="291" t="s">
        <v>225</v>
      </c>
      <c r="H86" s="374"/>
    </row>
    <row r="87" spans="1:8" ht="13.5" customHeight="1" x14ac:dyDescent="0.5">
      <c r="A87" s="388" t="s">
        <v>118</v>
      </c>
      <c r="B87" s="383"/>
      <c r="C87" s="324">
        <v>130</v>
      </c>
      <c r="D87" s="325"/>
      <c r="E87" s="325"/>
      <c r="F87" s="91">
        <v>300</v>
      </c>
      <c r="G87" s="291" t="s">
        <v>226</v>
      </c>
      <c r="H87" s="374"/>
    </row>
    <row r="88" spans="1:8" ht="15" x14ac:dyDescent="0.5">
      <c r="A88" s="388" t="s">
        <v>76</v>
      </c>
      <c r="B88" s="383"/>
      <c r="C88" s="324">
        <v>94</v>
      </c>
      <c r="D88" s="325"/>
      <c r="E88" s="325"/>
      <c r="F88" s="91">
        <v>303</v>
      </c>
      <c r="G88" s="291" t="s">
        <v>227</v>
      </c>
      <c r="H88" s="374"/>
    </row>
    <row r="89" spans="1:8" ht="13.15" customHeight="1" x14ac:dyDescent="0.5">
      <c r="A89" s="388" t="s">
        <v>28</v>
      </c>
      <c r="B89" s="383"/>
      <c r="C89" s="324">
        <v>43</v>
      </c>
      <c r="D89" s="325"/>
      <c r="E89" s="325"/>
      <c r="F89" s="91">
        <v>371</v>
      </c>
      <c r="G89" s="291" t="s">
        <v>228</v>
      </c>
      <c r="H89" s="374"/>
    </row>
    <row r="90" spans="1:8" ht="15" x14ac:dyDescent="0.5">
      <c r="A90" s="388" t="s">
        <v>29</v>
      </c>
      <c r="B90" s="383"/>
      <c r="C90" s="324">
        <v>14</v>
      </c>
      <c r="D90" s="325"/>
      <c r="E90" s="325"/>
      <c r="F90" s="91">
        <v>381</v>
      </c>
      <c r="G90" s="291" t="s">
        <v>229</v>
      </c>
      <c r="H90" s="374"/>
    </row>
    <row r="91" spans="1:8" ht="13.5" customHeight="1" x14ac:dyDescent="0.5">
      <c r="A91" s="388" t="s">
        <v>30</v>
      </c>
      <c r="B91" s="383"/>
      <c r="C91" s="324">
        <v>4</v>
      </c>
      <c r="D91" s="325"/>
      <c r="E91" s="325"/>
      <c r="F91" s="91">
        <v>422</v>
      </c>
      <c r="G91" s="291" t="s">
        <v>232</v>
      </c>
      <c r="H91" s="374"/>
    </row>
    <row r="92" spans="1:8" ht="15" x14ac:dyDescent="0.5">
      <c r="A92" s="388" t="s">
        <v>31</v>
      </c>
      <c r="B92" s="383"/>
      <c r="C92" s="324">
        <v>4</v>
      </c>
      <c r="D92" s="325"/>
      <c r="E92" s="325"/>
      <c r="F92" s="91">
        <v>438</v>
      </c>
      <c r="G92" s="291" t="s">
        <v>230</v>
      </c>
      <c r="H92" s="374"/>
    </row>
    <row r="93" spans="1:8" ht="15" x14ac:dyDescent="0.5">
      <c r="A93" s="388" t="s">
        <v>215</v>
      </c>
      <c r="B93" s="383"/>
      <c r="C93" s="324">
        <v>5</v>
      </c>
      <c r="D93" s="325"/>
      <c r="E93" s="325"/>
      <c r="F93" s="91">
        <v>459</v>
      </c>
      <c r="G93" s="326" t="s">
        <v>231</v>
      </c>
      <c r="H93" s="375"/>
    </row>
    <row r="94" spans="1:8" ht="15" x14ac:dyDescent="0.5">
      <c r="A94" s="388" t="s">
        <v>216</v>
      </c>
      <c r="B94" s="383"/>
      <c r="C94" s="324">
        <v>12</v>
      </c>
      <c r="D94" s="325"/>
      <c r="E94" s="325"/>
      <c r="F94" s="376">
        <v>481</v>
      </c>
      <c r="G94" s="326" t="s">
        <v>200</v>
      </c>
      <c r="H94" s="375"/>
    </row>
    <row r="95" spans="1:8" ht="15.4" thickBot="1" x14ac:dyDescent="0.55000000000000004">
      <c r="A95" s="388" t="s">
        <v>36</v>
      </c>
      <c r="B95" s="383"/>
      <c r="C95" s="324">
        <v>163</v>
      </c>
      <c r="D95" s="325"/>
      <c r="E95" s="325"/>
      <c r="F95" s="377">
        <v>487</v>
      </c>
      <c r="G95" s="378" t="s">
        <v>201</v>
      </c>
      <c r="H95" s="379"/>
    </row>
    <row r="96" spans="1:8" ht="15" x14ac:dyDescent="0.55000000000000004">
      <c r="A96" s="389" t="s">
        <v>38</v>
      </c>
      <c r="B96" s="384"/>
      <c r="C96" s="327">
        <v>7</v>
      </c>
      <c r="D96" s="95"/>
      <c r="E96" s="95"/>
      <c r="F96" s="95"/>
      <c r="G96" s="95"/>
      <c r="H96" s="95"/>
    </row>
    <row r="97" spans="1:8" ht="15" x14ac:dyDescent="0.55000000000000004">
      <c r="A97" s="389" t="s">
        <v>217</v>
      </c>
      <c r="B97" s="384"/>
      <c r="C97" s="327">
        <v>27</v>
      </c>
      <c r="D97" s="95"/>
      <c r="E97" s="95"/>
      <c r="F97" s="95"/>
      <c r="G97" s="95"/>
      <c r="H97" s="95"/>
    </row>
    <row r="98" spans="1:8" ht="15" x14ac:dyDescent="0.55000000000000004">
      <c r="A98" s="389" t="s">
        <v>40</v>
      </c>
      <c r="B98" s="384"/>
      <c r="C98" s="327">
        <v>196</v>
      </c>
      <c r="D98" s="95"/>
      <c r="E98" s="95"/>
      <c r="F98" s="95"/>
      <c r="G98" s="95"/>
      <c r="H98" s="95"/>
    </row>
    <row r="99" spans="1:8" ht="15" x14ac:dyDescent="0.55000000000000004">
      <c r="A99" s="389" t="s">
        <v>218</v>
      </c>
      <c r="B99" s="384"/>
      <c r="C99" s="327">
        <v>185</v>
      </c>
      <c r="D99" s="95"/>
      <c r="E99" s="95"/>
      <c r="F99" s="95"/>
      <c r="G99" s="95"/>
      <c r="H99" s="95"/>
    </row>
    <row r="100" spans="1:8" ht="15.4" thickBot="1" x14ac:dyDescent="0.6">
      <c r="A100" s="390" t="s">
        <v>41</v>
      </c>
      <c r="B100" s="391"/>
      <c r="C100" s="328">
        <v>9</v>
      </c>
      <c r="D100" s="95"/>
      <c r="E100" s="95"/>
      <c r="F100" s="95"/>
      <c r="G100" s="95"/>
      <c r="H100" s="95"/>
    </row>
    <row r="101" spans="1:8" ht="15.4" thickBot="1" x14ac:dyDescent="0.6">
      <c r="A101" s="392" t="s">
        <v>86</v>
      </c>
      <c r="B101" s="394"/>
      <c r="C101" s="393">
        <f>SUM(C82:C100)</f>
        <v>1018</v>
      </c>
      <c r="D101" s="95"/>
      <c r="E101" s="95"/>
      <c r="F101" s="95"/>
      <c r="G101" s="95"/>
      <c r="H101" s="95"/>
    </row>
    <row r="102" spans="1:8" ht="15" x14ac:dyDescent="0.55000000000000004">
      <c r="A102" s="95"/>
      <c r="B102" s="95"/>
      <c r="C102" s="95"/>
      <c r="D102" s="95"/>
      <c r="E102" s="95"/>
      <c r="F102" s="95"/>
      <c r="G102" s="95"/>
      <c r="H102" s="95"/>
    </row>
  </sheetData>
  <mergeCells count="50">
    <mergeCell ref="G94:H94"/>
    <mergeCell ref="G95:H95"/>
    <mergeCell ref="F80:H80"/>
    <mergeCell ref="A101:B101"/>
    <mergeCell ref="G89:H89"/>
    <mergeCell ref="G90:H90"/>
    <mergeCell ref="G91:H91"/>
    <mergeCell ref="G92:H92"/>
    <mergeCell ref="G93:H93"/>
    <mergeCell ref="A91:B91"/>
    <mergeCell ref="A11:H11"/>
    <mergeCell ref="A14:H14"/>
    <mergeCell ref="A82:B82"/>
    <mergeCell ref="A83:B83"/>
    <mergeCell ref="A84:B84"/>
    <mergeCell ref="A85:B85"/>
    <mergeCell ref="G81:H81"/>
    <mergeCell ref="G82:H82"/>
    <mergeCell ref="G83:H83"/>
    <mergeCell ref="G84:H84"/>
    <mergeCell ref="G86:H86"/>
    <mergeCell ref="G87:H87"/>
    <mergeCell ref="G88:H88"/>
    <mergeCell ref="G85:H85"/>
    <mergeCell ref="A98:B98"/>
    <mergeCell ref="A99:B99"/>
    <mergeCell ref="A100:B100"/>
    <mergeCell ref="A81:B81"/>
    <mergeCell ref="A80:C80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D1:H1"/>
    <mergeCell ref="A3:H3"/>
    <mergeCell ref="A2:B2"/>
    <mergeCell ref="C2:E2"/>
    <mergeCell ref="F2:H2"/>
    <mergeCell ref="A33:H33"/>
    <mergeCell ref="D77:H77"/>
    <mergeCell ref="A78:B78"/>
    <mergeCell ref="C78:E78"/>
    <mergeCell ref="F78:H78"/>
  </mergeCells>
  <conditionalFormatting sqref="B38:H74">
    <cfRule type="cellIs" dxfId="8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7990-5A51-49A6-8752-B38577A26EF3}">
  <dimension ref="A1:R72"/>
  <sheetViews>
    <sheetView view="pageLayout" topLeftCell="A40" zoomScaleNormal="100" workbookViewId="0">
      <selection activeCell="F44" sqref="F44:H54"/>
    </sheetView>
  </sheetViews>
  <sheetFormatPr defaultRowHeight="13.15" x14ac:dyDescent="0.4"/>
  <cols>
    <col min="1" max="1" width="35.73046875" style="2" customWidth="1"/>
    <col min="2" max="2" width="5.59765625" style="2" customWidth="1"/>
    <col min="3" max="3" width="9.19921875" style="2" customWidth="1"/>
    <col min="4" max="4" width="9.06640625" style="2" customWidth="1"/>
    <col min="5" max="5" width="9.1328125" style="2" customWidth="1"/>
    <col min="6" max="6" width="9.53125" style="2" customWidth="1"/>
    <col min="7" max="7" width="6.3984375" style="2" customWidth="1"/>
    <col min="8" max="8" width="5.6640625" style="2" customWidth="1"/>
    <col min="9" max="16384" width="9.06640625" style="2"/>
  </cols>
  <sheetData>
    <row r="1" spans="1:9" s="88" customFormat="1" ht="57.75" customHeight="1" thickBot="1" x14ac:dyDescent="0.6">
      <c r="A1" s="329"/>
      <c r="B1" s="330"/>
      <c r="C1" s="331"/>
      <c r="D1" s="332" t="s">
        <v>64</v>
      </c>
      <c r="E1" s="332"/>
      <c r="F1" s="332"/>
      <c r="G1" s="332"/>
      <c r="H1" s="333"/>
      <c r="I1" s="87"/>
    </row>
    <row r="2" spans="1:9" s="88" customFormat="1" ht="14.65" customHeight="1" x14ac:dyDescent="0.4">
      <c r="A2" s="242" t="s">
        <v>285</v>
      </c>
      <c r="B2" s="287"/>
      <c r="C2" s="272" t="s">
        <v>281</v>
      </c>
      <c r="D2" s="264"/>
      <c r="E2" s="273"/>
      <c r="F2" s="278" t="s">
        <v>282</v>
      </c>
      <c r="G2" s="244"/>
      <c r="H2" s="245"/>
      <c r="I2" s="89"/>
    </row>
    <row r="3" spans="1:9" s="88" customFormat="1" ht="27.4" customHeight="1" thickBot="1" x14ac:dyDescent="0.45">
      <c r="A3" s="243"/>
      <c r="B3" s="288"/>
      <c r="C3" s="274"/>
      <c r="D3" s="265"/>
      <c r="E3" s="275"/>
      <c r="F3" s="279"/>
      <c r="G3" s="246"/>
      <c r="H3" s="247"/>
      <c r="I3" s="89"/>
    </row>
    <row r="4" spans="1:9" s="88" customFormat="1" ht="16.5" customHeight="1" thickBot="1" x14ac:dyDescent="0.45">
      <c r="A4" s="269" t="s">
        <v>173</v>
      </c>
      <c r="B4" s="270"/>
      <c r="C4" s="270"/>
      <c r="D4" s="270"/>
      <c r="E4" s="270"/>
      <c r="F4" s="270"/>
      <c r="G4" s="270"/>
      <c r="H4" s="271"/>
      <c r="I4" s="89"/>
    </row>
    <row r="5" spans="1:9" ht="29.65" customHeight="1" thickBot="1" x14ac:dyDescent="0.6">
      <c r="A5" s="396" t="s">
        <v>238</v>
      </c>
      <c r="B5" s="397" t="s">
        <v>210</v>
      </c>
      <c r="C5" s="398" t="s">
        <v>237</v>
      </c>
      <c r="D5" s="398" t="s">
        <v>53</v>
      </c>
      <c r="E5" s="398" t="s">
        <v>54</v>
      </c>
      <c r="F5" s="398" t="s">
        <v>0</v>
      </c>
      <c r="G5" s="398" t="s">
        <v>267</v>
      </c>
      <c r="H5" s="399" t="s">
        <v>239</v>
      </c>
      <c r="I5" s="1"/>
    </row>
    <row r="6" spans="1:9" ht="15" x14ac:dyDescent="0.55000000000000004">
      <c r="A6" s="32" t="s">
        <v>1</v>
      </c>
      <c r="B6" s="33">
        <v>85</v>
      </c>
      <c r="C6" s="33">
        <v>31</v>
      </c>
      <c r="D6" s="33">
        <v>24</v>
      </c>
      <c r="E6" s="33">
        <v>27</v>
      </c>
      <c r="F6" s="33">
        <v>85</v>
      </c>
      <c r="G6" s="33">
        <v>30</v>
      </c>
      <c r="H6" s="34">
        <v>52</v>
      </c>
      <c r="I6" s="1"/>
    </row>
    <row r="7" spans="1:9" ht="15" x14ac:dyDescent="0.55000000000000004">
      <c r="A7" s="35" t="s">
        <v>2</v>
      </c>
      <c r="B7" s="36">
        <v>97.74</v>
      </c>
      <c r="C7" s="36">
        <v>30.88</v>
      </c>
      <c r="D7" s="36">
        <v>27.56</v>
      </c>
      <c r="E7" s="36">
        <v>35.79</v>
      </c>
      <c r="F7" s="36">
        <v>76.58</v>
      </c>
      <c r="G7" s="36">
        <v>37.89</v>
      </c>
      <c r="H7" s="37">
        <v>70.5</v>
      </c>
      <c r="I7" s="1"/>
    </row>
    <row r="8" spans="1:9" ht="15.4" thickBot="1" x14ac:dyDescent="0.6">
      <c r="A8" s="38" t="s">
        <v>63</v>
      </c>
      <c r="B8" s="38">
        <f>B7-85</f>
        <v>12.739999999999995</v>
      </c>
      <c r="C8" s="39">
        <f>C7-31</f>
        <v>-0.12000000000000099</v>
      </c>
      <c r="D8" s="38">
        <f>D7-24</f>
        <v>3.5599999999999987</v>
      </c>
      <c r="E8" s="38">
        <f>E7-27</f>
        <v>8.7899999999999991</v>
      </c>
      <c r="F8" s="39">
        <f>F7-85</f>
        <v>-8.4200000000000017</v>
      </c>
      <c r="G8" s="38">
        <f>G7-30</f>
        <v>7.8900000000000006</v>
      </c>
      <c r="H8" s="395">
        <v>18.5</v>
      </c>
      <c r="I8" s="1"/>
    </row>
    <row r="9" spans="1:9" ht="15.4" thickBot="1" x14ac:dyDescent="0.6">
      <c r="A9" s="40"/>
      <c r="B9" s="40"/>
      <c r="C9" s="40"/>
      <c r="D9" s="40"/>
      <c r="E9" s="40"/>
      <c r="F9" s="40"/>
      <c r="G9" s="40"/>
      <c r="H9" s="41"/>
      <c r="I9" s="1"/>
    </row>
    <row r="10" spans="1:9" ht="15" x14ac:dyDescent="0.55000000000000004">
      <c r="A10" s="42" t="s">
        <v>3</v>
      </c>
      <c r="B10" s="42">
        <v>100</v>
      </c>
      <c r="C10" s="42">
        <v>0</v>
      </c>
      <c r="D10" s="42">
        <v>0</v>
      </c>
      <c r="E10" s="42">
        <v>0</v>
      </c>
      <c r="F10" s="42">
        <v>0</v>
      </c>
      <c r="G10" s="42">
        <v>100</v>
      </c>
      <c r="H10" s="42">
        <v>50</v>
      </c>
      <c r="I10" s="1"/>
    </row>
    <row r="11" spans="1:9" ht="15.4" thickBot="1" x14ac:dyDescent="0.6">
      <c r="A11" s="43" t="s">
        <v>63</v>
      </c>
      <c r="B11" s="125">
        <f>B10-85</f>
        <v>15</v>
      </c>
      <c r="C11" s="44">
        <f>C10-31</f>
        <v>-31</v>
      </c>
      <c r="D11" s="44">
        <f>D10-24</f>
        <v>-24</v>
      </c>
      <c r="E11" s="44">
        <f>E10-27</f>
        <v>-27</v>
      </c>
      <c r="F11" s="44">
        <f>F10-85</f>
        <v>-85</v>
      </c>
      <c r="G11" s="125">
        <f>G10-30</f>
        <v>70</v>
      </c>
      <c r="H11" s="44">
        <f>H10-52</f>
        <v>-2</v>
      </c>
      <c r="I11" s="1"/>
    </row>
    <row r="12" spans="1:9" ht="15.4" thickBot="1" x14ac:dyDescent="0.6">
      <c r="A12" s="225"/>
      <c r="B12" s="225"/>
      <c r="C12" s="225"/>
      <c r="D12" s="225"/>
      <c r="E12" s="225"/>
      <c r="F12" s="225"/>
      <c r="G12" s="225"/>
      <c r="H12" s="225"/>
      <c r="I12" s="1"/>
    </row>
    <row r="13" spans="1:9" ht="15" x14ac:dyDescent="0.55000000000000004">
      <c r="A13" s="45" t="s">
        <v>4</v>
      </c>
      <c r="B13" s="45">
        <v>80</v>
      </c>
      <c r="C13" s="45">
        <v>31</v>
      </c>
      <c r="D13" s="45">
        <v>15</v>
      </c>
      <c r="E13" s="45">
        <v>22</v>
      </c>
      <c r="F13" s="45">
        <v>51</v>
      </c>
      <c r="G13" s="45">
        <v>35</v>
      </c>
      <c r="H13" s="45">
        <v>28</v>
      </c>
      <c r="I13" s="1"/>
    </row>
    <row r="14" spans="1:9" ht="15.4" thickBot="1" x14ac:dyDescent="0.6">
      <c r="A14" s="46" t="s">
        <v>63</v>
      </c>
      <c r="B14" s="126">
        <f t="shared" ref="B14:H14" si="0">B13-B6</f>
        <v>-5</v>
      </c>
      <c r="C14" s="126">
        <f t="shared" si="0"/>
        <v>0</v>
      </c>
      <c r="D14" s="47">
        <f t="shared" si="0"/>
        <v>-9</v>
      </c>
      <c r="E14" s="47">
        <f t="shared" si="0"/>
        <v>-5</v>
      </c>
      <c r="F14" s="47">
        <f t="shared" si="0"/>
        <v>-34</v>
      </c>
      <c r="G14" s="126">
        <f t="shared" si="0"/>
        <v>5</v>
      </c>
      <c r="H14" s="47">
        <f t="shared" si="0"/>
        <v>-24</v>
      </c>
      <c r="I14" s="1"/>
    </row>
    <row r="15" spans="1:9" ht="15.4" thickBot="1" x14ac:dyDescent="0.6">
      <c r="A15" s="225"/>
      <c r="B15" s="225"/>
      <c r="C15" s="225"/>
      <c r="D15" s="225"/>
      <c r="E15" s="225"/>
      <c r="F15" s="225"/>
      <c r="G15" s="225"/>
      <c r="H15" s="225"/>
      <c r="I15" s="1"/>
    </row>
    <row r="16" spans="1:9" ht="15" x14ac:dyDescent="0.55000000000000004">
      <c r="A16" s="48" t="s">
        <v>5</v>
      </c>
      <c r="B16" s="48">
        <v>60</v>
      </c>
      <c r="C16" s="48">
        <v>10</v>
      </c>
      <c r="D16" s="48">
        <v>8</v>
      </c>
      <c r="E16" s="48">
        <v>12</v>
      </c>
      <c r="F16" s="48">
        <v>36</v>
      </c>
      <c r="G16" s="48">
        <v>28</v>
      </c>
      <c r="H16" s="48">
        <v>22</v>
      </c>
      <c r="I16" s="1"/>
    </row>
    <row r="17" spans="1:9" ht="15.4" thickBot="1" x14ac:dyDescent="0.6">
      <c r="A17" s="49" t="s">
        <v>63</v>
      </c>
      <c r="B17" s="50">
        <f t="shared" ref="B17:H17" si="1">B16-B6</f>
        <v>-25</v>
      </c>
      <c r="C17" s="50">
        <f t="shared" si="1"/>
        <v>-21</v>
      </c>
      <c r="D17" s="50">
        <f t="shared" si="1"/>
        <v>-16</v>
      </c>
      <c r="E17" s="50">
        <f t="shared" si="1"/>
        <v>-15</v>
      </c>
      <c r="F17" s="50">
        <f t="shared" si="1"/>
        <v>-49</v>
      </c>
      <c r="G17" s="50">
        <f t="shared" si="1"/>
        <v>-2</v>
      </c>
      <c r="H17" s="50">
        <f t="shared" si="1"/>
        <v>-30</v>
      </c>
      <c r="I17" s="1"/>
    </row>
    <row r="18" spans="1:9" ht="15.4" thickBot="1" x14ac:dyDescent="0.6">
      <c r="A18" s="51"/>
      <c r="B18" s="51"/>
      <c r="C18" s="51"/>
      <c r="D18" s="51"/>
      <c r="E18" s="51"/>
      <c r="F18" s="51"/>
      <c r="G18" s="51"/>
      <c r="H18" s="51"/>
      <c r="I18" s="4"/>
    </row>
    <row r="19" spans="1:9" ht="15" x14ac:dyDescent="0.55000000000000004">
      <c r="A19" s="52" t="s">
        <v>6</v>
      </c>
      <c r="B19" s="52">
        <v>22</v>
      </c>
      <c r="C19" s="52">
        <v>0</v>
      </c>
      <c r="D19" s="52">
        <v>0</v>
      </c>
      <c r="E19" s="52">
        <v>11</v>
      </c>
      <c r="F19" s="52">
        <v>67</v>
      </c>
      <c r="G19" s="52">
        <v>22</v>
      </c>
      <c r="H19" s="52">
        <v>83</v>
      </c>
      <c r="I19" s="1"/>
    </row>
    <row r="20" spans="1:9" ht="15.4" thickBot="1" x14ac:dyDescent="0.6">
      <c r="A20" s="53" t="s">
        <v>63</v>
      </c>
      <c r="B20" s="54">
        <f t="shared" ref="B20:H20" si="2">B19-B6</f>
        <v>-63</v>
      </c>
      <c r="C20" s="54">
        <f t="shared" si="2"/>
        <v>-31</v>
      </c>
      <c r="D20" s="54">
        <f t="shared" si="2"/>
        <v>-24</v>
      </c>
      <c r="E20" s="54">
        <f t="shared" si="2"/>
        <v>-16</v>
      </c>
      <c r="F20" s="54">
        <f t="shared" si="2"/>
        <v>-18</v>
      </c>
      <c r="G20" s="54">
        <f t="shared" si="2"/>
        <v>-8</v>
      </c>
      <c r="H20" s="127">
        <f t="shared" si="2"/>
        <v>31</v>
      </c>
      <c r="I20" s="1"/>
    </row>
    <row r="21" spans="1:9" ht="15.4" thickBot="1" x14ac:dyDescent="0.6">
      <c r="A21" s="51"/>
      <c r="B21" s="55"/>
      <c r="C21" s="55"/>
      <c r="D21" s="55"/>
      <c r="E21" s="55"/>
      <c r="F21" s="55"/>
      <c r="G21" s="55"/>
      <c r="H21" s="55"/>
      <c r="I21" s="4"/>
    </row>
    <row r="22" spans="1:9" ht="15" x14ac:dyDescent="0.55000000000000004">
      <c r="A22" s="45" t="s">
        <v>7</v>
      </c>
      <c r="B22" s="45">
        <v>53</v>
      </c>
      <c r="C22" s="45">
        <v>0</v>
      </c>
      <c r="D22" s="45">
        <v>0</v>
      </c>
      <c r="E22" s="45">
        <v>15</v>
      </c>
      <c r="F22" s="45">
        <v>32</v>
      </c>
      <c r="G22" s="45">
        <v>40</v>
      </c>
      <c r="H22" s="45">
        <v>15</v>
      </c>
      <c r="I22" s="1"/>
    </row>
    <row r="23" spans="1:9" ht="15.4" thickBot="1" x14ac:dyDescent="0.6">
      <c r="A23" s="46" t="s">
        <v>63</v>
      </c>
      <c r="B23" s="47">
        <f t="shared" ref="B23:H23" si="3">B22-B6</f>
        <v>-32</v>
      </c>
      <c r="C23" s="47">
        <f t="shared" si="3"/>
        <v>-31</v>
      </c>
      <c r="D23" s="47">
        <f t="shared" si="3"/>
        <v>-24</v>
      </c>
      <c r="E23" s="47">
        <f t="shared" si="3"/>
        <v>-12</v>
      </c>
      <c r="F23" s="47">
        <f t="shared" si="3"/>
        <v>-53</v>
      </c>
      <c r="G23" s="126">
        <f t="shared" si="3"/>
        <v>10</v>
      </c>
      <c r="H23" s="47">
        <f t="shared" si="3"/>
        <v>-37</v>
      </c>
      <c r="I23" s="1"/>
    </row>
    <row r="24" spans="1:9" ht="15.4" thickBot="1" x14ac:dyDescent="0.6">
      <c r="A24" s="56"/>
      <c r="B24" s="57"/>
      <c r="C24" s="57"/>
      <c r="D24" s="57"/>
      <c r="E24" s="57"/>
      <c r="F24" s="57"/>
      <c r="G24" s="57"/>
      <c r="H24" s="58"/>
      <c r="I24" s="4"/>
    </row>
    <row r="25" spans="1:9" ht="15" x14ac:dyDescent="0.55000000000000004">
      <c r="A25" s="59" t="s">
        <v>8</v>
      </c>
      <c r="B25" s="59">
        <v>60</v>
      </c>
      <c r="C25" s="59">
        <v>23</v>
      </c>
      <c r="D25" s="59">
        <v>13</v>
      </c>
      <c r="E25" s="59">
        <v>18</v>
      </c>
      <c r="F25" s="59">
        <v>31</v>
      </c>
      <c r="G25" s="59">
        <v>75</v>
      </c>
      <c r="H25" s="59">
        <v>29</v>
      </c>
      <c r="I25" s="1"/>
    </row>
    <row r="26" spans="1:9" ht="15.4" thickBot="1" x14ac:dyDescent="0.6">
      <c r="A26" s="60" t="s">
        <v>63</v>
      </c>
      <c r="B26" s="61">
        <f t="shared" ref="B26:H26" si="4">B25-B6</f>
        <v>-25</v>
      </c>
      <c r="C26" s="61">
        <f t="shared" si="4"/>
        <v>-8</v>
      </c>
      <c r="D26" s="61">
        <f t="shared" si="4"/>
        <v>-11</v>
      </c>
      <c r="E26" s="61">
        <f t="shared" si="4"/>
        <v>-9</v>
      </c>
      <c r="F26" s="61">
        <f t="shared" si="4"/>
        <v>-54</v>
      </c>
      <c r="G26" s="129">
        <f t="shared" si="4"/>
        <v>45</v>
      </c>
      <c r="H26" s="61">
        <f t="shared" si="4"/>
        <v>-23</v>
      </c>
      <c r="I26" s="1"/>
    </row>
    <row r="27" spans="1:9" ht="15.4" thickBot="1" x14ac:dyDescent="0.6">
      <c r="A27" s="56"/>
      <c r="B27" s="57"/>
      <c r="C27" s="57"/>
      <c r="D27" s="57"/>
      <c r="E27" s="57"/>
      <c r="F27" s="57"/>
      <c r="G27" s="57"/>
      <c r="H27" s="58"/>
      <c r="I27" s="4"/>
    </row>
    <row r="28" spans="1:9" ht="15" x14ac:dyDescent="0.55000000000000004">
      <c r="A28" s="62" t="s">
        <v>9</v>
      </c>
      <c r="B28" s="62" t="s">
        <v>10</v>
      </c>
      <c r="C28" s="62" t="s">
        <v>10</v>
      </c>
      <c r="D28" s="62" t="s">
        <v>10</v>
      </c>
      <c r="E28" s="62" t="s">
        <v>10</v>
      </c>
      <c r="F28" s="62" t="s">
        <v>10</v>
      </c>
      <c r="G28" s="62" t="s">
        <v>10</v>
      </c>
      <c r="H28" s="62" t="s">
        <v>10</v>
      </c>
      <c r="I28" s="1"/>
    </row>
    <row r="29" spans="1:9" ht="15.4" thickBot="1" x14ac:dyDescent="0.6">
      <c r="A29" s="63" t="s">
        <v>63</v>
      </c>
      <c r="B29" s="63"/>
      <c r="C29" s="63"/>
      <c r="D29" s="63"/>
      <c r="E29" s="63"/>
      <c r="F29" s="63"/>
      <c r="G29" s="63"/>
      <c r="H29" s="63"/>
      <c r="I29" s="1"/>
    </row>
    <row r="30" spans="1:9" ht="15.4" thickBot="1" x14ac:dyDescent="0.6">
      <c r="A30" s="64"/>
      <c r="B30" s="65"/>
      <c r="C30" s="65"/>
      <c r="D30" s="65"/>
      <c r="E30" s="65"/>
      <c r="F30" s="65"/>
      <c r="G30" s="65"/>
      <c r="H30" s="65"/>
      <c r="I30" s="1"/>
    </row>
    <row r="31" spans="1:9" ht="15" x14ac:dyDescent="0.55000000000000004">
      <c r="A31" s="66" t="s">
        <v>236</v>
      </c>
      <c r="B31" s="66">
        <v>56</v>
      </c>
      <c r="C31" s="66">
        <v>6</v>
      </c>
      <c r="D31" s="66">
        <v>0</v>
      </c>
      <c r="E31" s="66">
        <v>6</v>
      </c>
      <c r="F31" s="66">
        <v>22</v>
      </c>
      <c r="G31" s="66">
        <v>20</v>
      </c>
      <c r="H31" s="66">
        <v>23</v>
      </c>
      <c r="I31" s="1"/>
    </row>
    <row r="32" spans="1:9" ht="15.4" thickBot="1" x14ac:dyDescent="0.6">
      <c r="A32" s="67" t="s">
        <v>63</v>
      </c>
      <c r="B32" s="68">
        <f>B31-B6</f>
        <v>-29</v>
      </c>
      <c r="C32" s="68">
        <f t="shared" ref="C32:H32" si="5">C31-C6</f>
        <v>-25</v>
      </c>
      <c r="D32" s="68">
        <f t="shared" si="5"/>
        <v>-24</v>
      </c>
      <c r="E32" s="68">
        <f t="shared" si="5"/>
        <v>-21</v>
      </c>
      <c r="F32" s="68">
        <f t="shared" si="5"/>
        <v>-63</v>
      </c>
      <c r="G32" s="68">
        <f t="shared" si="5"/>
        <v>-10</v>
      </c>
      <c r="H32" s="68">
        <f t="shared" si="5"/>
        <v>-29</v>
      </c>
      <c r="I32" s="1"/>
    </row>
    <row r="33" spans="1:18" ht="13.9" thickBot="1" x14ac:dyDescent="0.45">
      <c r="A33" s="216" t="s">
        <v>62</v>
      </c>
      <c r="B33" s="217"/>
      <c r="C33" s="217"/>
      <c r="D33" s="217"/>
      <c r="E33" s="217"/>
      <c r="F33" s="217"/>
      <c r="G33" s="217"/>
      <c r="H33" s="218"/>
      <c r="J33" s="71"/>
      <c r="K33" s="71"/>
      <c r="L33" s="71"/>
      <c r="M33" s="71"/>
      <c r="N33" s="71"/>
      <c r="O33" s="71"/>
      <c r="P33" s="71"/>
      <c r="Q33" s="71"/>
      <c r="R33" s="71"/>
    </row>
    <row r="34" spans="1:18" s="88" customFormat="1" ht="13.9" thickBot="1" x14ac:dyDescent="0.45">
      <c r="A34" s="191"/>
      <c r="B34" s="285" t="s">
        <v>44</v>
      </c>
      <c r="C34" s="285" t="s">
        <v>45</v>
      </c>
      <c r="D34" s="285" t="s">
        <v>46</v>
      </c>
      <c r="E34" s="285" t="s">
        <v>47</v>
      </c>
      <c r="F34" s="285" t="s">
        <v>48</v>
      </c>
      <c r="G34" s="285" t="s">
        <v>49</v>
      </c>
      <c r="H34" s="286" t="s">
        <v>50</v>
      </c>
      <c r="J34" s="211"/>
      <c r="K34" s="211"/>
      <c r="L34" s="211"/>
      <c r="M34" s="211"/>
      <c r="N34" s="211"/>
      <c r="O34" s="211"/>
      <c r="P34" s="211"/>
      <c r="Q34" s="211"/>
      <c r="R34" s="211"/>
    </row>
    <row r="35" spans="1:18" ht="40.9" thickBot="1" x14ac:dyDescent="0.6">
      <c r="A35" s="171" t="s">
        <v>62</v>
      </c>
      <c r="B35" s="171" t="s">
        <v>269</v>
      </c>
      <c r="C35" s="171" t="s">
        <v>237</v>
      </c>
      <c r="D35" s="171" t="s">
        <v>53</v>
      </c>
      <c r="E35" s="171" t="s">
        <v>54</v>
      </c>
      <c r="F35" s="171" t="s">
        <v>0</v>
      </c>
      <c r="G35" s="171" t="s">
        <v>283</v>
      </c>
      <c r="H35" s="401" t="s">
        <v>284</v>
      </c>
      <c r="I35" s="1"/>
      <c r="J35" s="71"/>
      <c r="K35" s="71"/>
      <c r="L35" s="71"/>
      <c r="M35" s="71"/>
      <c r="N35" s="71"/>
      <c r="O35" s="71"/>
      <c r="P35" s="71"/>
      <c r="Q35" s="71"/>
      <c r="R35" s="71"/>
    </row>
    <row r="36" spans="1:18" s="88" customFormat="1" ht="13.9" thickBot="1" x14ac:dyDescent="0.45">
      <c r="A36" s="192" t="s">
        <v>1</v>
      </c>
      <c r="B36" s="193">
        <v>85</v>
      </c>
      <c r="C36" s="193">
        <v>31</v>
      </c>
      <c r="D36" s="193">
        <v>24</v>
      </c>
      <c r="E36" s="193">
        <v>27</v>
      </c>
      <c r="F36" s="193">
        <v>85</v>
      </c>
      <c r="G36" s="193">
        <v>30</v>
      </c>
      <c r="H36" s="194">
        <v>52</v>
      </c>
      <c r="J36" s="211"/>
      <c r="K36" s="211"/>
      <c r="L36" s="211"/>
      <c r="M36" s="211"/>
      <c r="N36" s="211"/>
      <c r="O36" s="211"/>
      <c r="P36" s="211"/>
      <c r="Q36" s="211"/>
      <c r="R36" s="211"/>
    </row>
    <row r="37" spans="1:18" s="69" customFormat="1" ht="13.9" x14ac:dyDescent="0.5">
      <c r="A37" s="402" t="s">
        <v>60</v>
      </c>
      <c r="B37" s="403">
        <v>71.698181818181823</v>
      </c>
      <c r="C37" s="403">
        <v>25.148181818181818</v>
      </c>
      <c r="D37" s="403">
        <v>19.391818181818181</v>
      </c>
      <c r="E37" s="403">
        <v>34.355454545454549</v>
      </c>
      <c r="F37" s="403">
        <v>57.137272727272723</v>
      </c>
      <c r="G37" s="403">
        <v>30.098181818181821</v>
      </c>
      <c r="H37" s="404">
        <v>48.677272727272729</v>
      </c>
      <c r="J37" s="71"/>
      <c r="K37" s="71"/>
      <c r="L37" s="71"/>
      <c r="M37" s="71"/>
      <c r="N37" s="71"/>
      <c r="O37" s="71"/>
      <c r="P37" s="71"/>
      <c r="Q37" s="71"/>
      <c r="R37" s="71"/>
    </row>
    <row r="38" spans="1:18" s="69" customFormat="1" ht="14.25" thickBot="1" x14ac:dyDescent="0.55000000000000004">
      <c r="A38" s="205" t="s">
        <v>63</v>
      </c>
      <c r="B38" s="206">
        <v>-13.301818181818177</v>
      </c>
      <c r="C38" s="206">
        <v>-5.8518181818181816</v>
      </c>
      <c r="D38" s="206">
        <v>-4.6081818181818193</v>
      </c>
      <c r="E38" s="207">
        <v>7.355454545454549</v>
      </c>
      <c r="F38" s="206">
        <v>-27.862727272727277</v>
      </c>
      <c r="G38" s="207">
        <v>9.8181818181821257E-2</v>
      </c>
      <c r="H38" s="208">
        <v>-3.3227272727272705</v>
      </c>
    </row>
    <row r="39" spans="1:18" s="88" customFormat="1" ht="57.75" customHeight="1" thickBot="1" x14ac:dyDescent="0.6">
      <c r="A39" s="86"/>
      <c r="B39" s="7"/>
      <c r="C39" s="87"/>
      <c r="D39" s="237" t="s">
        <v>64</v>
      </c>
      <c r="E39" s="237"/>
      <c r="F39" s="237"/>
      <c r="G39" s="237"/>
      <c r="H39" s="237"/>
      <c r="I39" s="87"/>
      <c r="J39" s="211"/>
      <c r="K39" s="211"/>
      <c r="L39" s="211"/>
      <c r="M39" s="211"/>
      <c r="N39" s="211"/>
      <c r="O39" s="211"/>
      <c r="P39" s="211"/>
      <c r="Q39" s="211"/>
      <c r="R39" s="211"/>
    </row>
    <row r="40" spans="1:18" s="88" customFormat="1" ht="14.65" customHeight="1" x14ac:dyDescent="0.4">
      <c r="A40" s="242" t="s">
        <v>285</v>
      </c>
      <c r="B40" s="287"/>
      <c r="C40" s="272" t="s">
        <v>281</v>
      </c>
      <c r="D40" s="264"/>
      <c r="E40" s="273"/>
      <c r="F40" s="278" t="s">
        <v>282</v>
      </c>
      <c r="G40" s="244"/>
      <c r="H40" s="245"/>
      <c r="I40" s="89"/>
    </row>
    <row r="41" spans="1:18" s="88" customFormat="1" ht="27.4" customHeight="1" thickBot="1" x14ac:dyDescent="0.45">
      <c r="A41" s="243"/>
      <c r="B41" s="288"/>
      <c r="C41" s="274"/>
      <c r="D41" s="265"/>
      <c r="E41" s="275"/>
      <c r="F41" s="279"/>
      <c r="G41" s="246"/>
      <c r="H41" s="247"/>
      <c r="I41" s="89"/>
    </row>
    <row r="42" spans="1:18" ht="34.9" customHeight="1" thickBot="1" x14ac:dyDescent="0.45">
      <c r="A42" s="415" t="s">
        <v>13</v>
      </c>
      <c r="B42" s="416"/>
      <c r="C42" s="417" t="s">
        <v>14</v>
      </c>
      <c r="D42" s="340"/>
      <c r="F42" s="235" t="s">
        <v>65</v>
      </c>
      <c r="G42" s="362"/>
      <c r="H42" s="236"/>
    </row>
    <row r="43" spans="1:18" ht="15.4" thickBot="1" x14ac:dyDescent="0.45">
      <c r="A43" s="405" t="s">
        <v>16</v>
      </c>
      <c r="B43" s="406"/>
      <c r="C43" s="407">
        <v>3</v>
      </c>
      <c r="D43" s="337"/>
      <c r="F43" s="366" t="s">
        <v>51</v>
      </c>
      <c r="G43" s="367" t="s">
        <v>12</v>
      </c>
      <c r="H43" s="368"/>
    </row>
    <row r="44" spans="1:18" ht="15" x14ac:dyDescent="0.4">
      <c r="A44" s="408" t="s">
        <v>18</v>
      </c>
      <c r="B44" s="231"/>
      <c r="C44" s="409">
        <v>25</v>
      </c>
      <c r="D44" s="338"/>
      <c r="F44" s="334">
        <v>102</v>
      </c>
      <c r="G44" s="372" t="s">
        <v>233</v>
      </c>
      <c r="H44" s="373"/>
    </row>
    <row r="45" spans="1:18" ht="15" x14ac:dyDescent="0.4">
      <c r="A45" s="408" t="s">
        <v>21</v>
      </c>
      <c r="B45" s="231"/>
      <c r="C45" s="410">
        <v>10</v>
      </c>
      <c r="D45" s="337"/>
      <c r="F45" s="335">
        <v>200</v>
      </c>
      <c r="G45" s="291" t="s">
        <v>235</v>
      </c>
      <c r="H45" s="374"/>
    </row>
    <row r="46" spans="1:18" ht="15" x14ac:dyDescent="0.4">
      <c r="A46" s="408" t="s">
        <v>23</v>
      </c>
      <c r="B46" s="231"/>
      <c r="C46" s="410">
        <v>9</v>
      </c>
      <c r="D46" s="337"/>
      <c r="F46" s="335">
        <v>215</v>
      </c>
      <c r="G46" s="291" t="s">
        <v>25</v>
      </c>
      <c r="H46" s="374"/>
    </row>
    <row r="47" spans="1:18" ht="15" x14ac:dyDescent="0.4">
      <c r="A47" s="408" t="s">
        <v>24</v>
      </c>
      <c r="B47" s="231"/>
      <c r="C47" s="410">
        <v>56</v>
      </c>
      <c r="D47" s="337"/>
      <c r="F47" s="335">
        <v>216</v>
      </c>
      <c r="G47" s="291" t="s">
        <v>57</v>
      </c>
      <c r="H47" s="374"/>
    </row>
    <row r="48" spans="1:18" ht="15" x14ac:dyDescent="0.4">
      <c r="A48" s="408" t="s">
        <v>26</v>
      </c>
      <c r="B48" s="231"/>
      <c r="C48" s="410">
        <v>23</v>
      </c>
      <c r="D48" s="337"/>
      <c r="F48" s="335">
        <v>363</v>
      </c>
      <c r="G48" s="291" t="s">
        <v>19</v>
      </c>
      <c r="H48" s="374"/>
    </row>
    <row r="49" spans="1:11" ht="15" x14ac:dyDescent="0.4">
      <c r="A49" s="408" t="s">
        <v>27</v>
      </c>
      <c r="B49" s="231"/>
      <c r="C49" s="410">
        <v>1</v>
      </c>
      <c r="D49" s="337"/>
      <c r="F49" s="335">
        <v>466</v>
      </c>
      <c r="G49" s="291" t="s">
        <v>58</v>
      </c>
      <c r="H49" s="374"/>
    </row>
    <row r="50" spans="1:11" ht="15" x14ac:dyDescent="0.4">
      <c r="A50" s="408" t="s">
        <v>28</v>
      </c>
      <c r="B50" s="231"/>
      <c r="C50" s="410">
        <v>5</v>
      </c>
      <c r="D50" s="337"/>
      <c r="F50" s="335">
        <v>467</v>
      </c>
      <c r="G50" s="291" t="s">
        <v>17</v>
      </c>
      <c r="H50" s="374"/>
    </row>
    <row r="51" spans="1:11" ht="15" x14ac:dyDescent="0.4">
      <c r="A51" s="408" t="s">
        <v>29</v>
      </c>
      <c r="B51" s="231"/>
      <c r="C51" s="410">
        <v>1</v>
      </c>
      <c r="D51" s="337"/>
      <c r="F51" s="335">
        <v>477</v>
      </c>
      <c r="G51" s="291" t="s">
        <v>59</v>
      </c>
      <c r="H51" s="374"/>
    </row>
    <row r="52" spans="1:11" ht="15" x14ac:dyDescent="0.4">
      <c r="A52" s="411" t="s">
        <v>30</v>
      </c>
      <c r="B52" s="230"/>
      <c r="C52" s="412">
        <v>5</v>
      </c>
      <c r="D52" s="339"/>
      <c r="F52" s="335">
        <v>482</v>
      </c>
      <c r="G52" s="291" t="s">
        <v>22</v>
      </c>
      <c r="H52" s="374"/>
    </row>
    <row r="53" spans="1:11" ht="15" x14ac:dyDescent="0.4">
      <c r="A53" s="411" t="s">
        <v>31</v>
      </c>
      <c r="B53" s="230"/>
      <c r="C53" s="410">
        <v>1</v>
      </c>
      <c r="D53" s="337"/>
      <c r="F53" s="335">
        <v>494</v>
      </c>
      <c r="G53" s="291" t="s">
        <v>20</v>
      </c>
      <c r="H53" s="374"/>
    </row>
    <row r="54" spans="1:11" ht="15.75" customHeight="1" thickBot="1" x14ac:dyDescent="0.45">
      <c r="A54" s="408" t="s">
        <v>32</v>
      </c>
      <c r="B54" s="231"/>
      <c r="C54" s="410">
        <v>4</v>
      </c>
      <c r="D54" s="337"/>
      <c r="F54" s="336">
        <v>457</v>
      </c>
      <c r="G54" s="418" t="s">
        <v>15</v>
      </c>
      <c r="H54" s="419"/>
    </row>
    <row r="55" spans="1:11" ht="15" x14ac:dyDescent="0.4">
      <c r="A55" s="408" t="s">
        <v>33</v>
      </c>
      <c r="B55" s="231"/>
      <c r="C55" s="410">
        <v>7</v>
      </c>
    </row>
    <row r="56" spans="1:11" ht="15" x14ac:dyDescent="0.4">
      <c r="A56" s="408" t="s">
        <v>34</v>
      </c>
      <c r="B56" s="231"/>
      <c r="C56" s="410">
        <v>3</v>
      </c>
    </row>
    <row r="57" spans="1:11" ht="15" x14ac:dyDescent="0.4">
      <c r="A57" s="408" t="s">
        <v>35</v>
      </c>
      <c r="B57" s="231"/>
      <c r="C57" s="410">
        <v>5</v>
      </c>
    </row>
    <row r="58" spans="1:11" ht="15" x14ac:dyDescent="0.4">
      <c r="A58" s="408" t="s">
        <v>36</v>
      </c>
      <c r="B58" s="231"/>
      <c r="C58" s="410">
        <v>19</v>
      </c>
    </row>
    <row r="59" spans="1:11" ht="15" x14ac:dyDescent="0.4">
      <c r="A59" s="408" t="s">
        <v>37</v>
      </c>
      <c r="B59" s="231"/>
      <c r="C59" s="410">
        <v>5</v>
      </c>
      <c r="G59" s="71"/>
    </row>
    <row r="60" spans="1:11" ht="15" x14ac:dyDescent="0.4">
      <c r="A60" s="408" t="s">
        <v>38</v>
      </c>
      <c r="B60" s="231"/>
      <c r="C60" s="410">
        <v>18</v>
      </c>
      <c r="D60" s="71"/>
      <c r="G60" s="71"/>
      <c r="H60" s="71"/>
      <c r="I60" s="71"/>
      <c r="J60" s="71"/>
      <c r="K60" s="71"/>
    </row>
    <row r="61" spans="1:11" ht="15" x14ac:dyDescent="0.4">
      <c r="A61" s="408" t="s">
        <v>39</v>
      </c>
      <c r="B61" s="231"/>
      <c r="C61" s="410">
        <v>4</v>
      </c>
      <c r="D61" s="71"/>
      <c r="G61" s="71"/>
      <c r="H61" s="71"/>
      <c r="I61" s="71"/>
      <c r="J61" s="71"/>
      <c r="K61" s="71"/>
    </row>
    <row r="62" spans="1:11" ht="15" x14ac:dyDescent="0.4">
      <c r="A62" s="411" t="s">
        <v>40</v>
      </c>
      <c r="B62" s="230"/>
      <c r="C62" s="410">
        <v>348</v>
      </c>
      <c r="D62" s="71"/>
      <c r="G62" s="71"/>
      <c r="H62" s="71"/>
      <c r="I62" s="71"/>
      <c r="J62" s="71"/>
      <c r="K62" s="71"/>
    </row>
    <row r="63" spans="1:11" ht="15" x14ac:dyDescent="0.55000000000000004">
      <c r="A63" s="408" t="s">
        <v>41</v>
      </c>
      <c r="B63" s="231"/>
      <c r="C63" s="410">
        <v>6</v>
      </c>
      <c r="D63" s="71"/>
      <c r="G63" s="72"/>
      <c r="H63" s="71"/>
      <c r="I63" s="71"/>
      <c r="J63" s="71"/>
      <c r="K63" s="71"/>
    </row>
    <row r="64" spans="1:11" ht="15.4" thickBot="1" x14ac:dyDescent="0.6">
      <c r="A64" s="413" t="s">
        <v>42</v>
      </c>
      <c r="B64" s="234"/>
      <c r="C64" s="414">
        <v>3</v>
      </c>
      <c r="D64" s="70"/>
      <c r="G64" s="73"/>
      <c r="H64" s="71"/>
      <c r="I64" s="71"/>
      <c r="J64" s="71"/>
      <c r="K64" s="71"/>
    </row>
    <row r="65" spans="1:11" ht="15.4" thickBot="1" x14ac:dyDescent="0.6">
      <c r="A65" s="232" t="s">
        <v>43</v>
      </c>
      <c r="B65" s="233"/>
      <c r="C65" s="94">
        <f>SUM(C43:C64)</f>
        <v>561</v>
      </c>
      <c r="D65" s="3"/>
      <c r="G65" s="71"/>
      <c r="H65" s="70"/>
      <c r="I65" s="70"/>
      <c r="J65" s="70"/>
      <c r="K65" s="72"/>
    </row>
    <row r="66" spans="1:11" x14ac:dyDescent="0.4">
      <c r="D66" s="71"/>
      <c r="G66" s="71"/>
      <c r="H66" s="71"/>
      <c r="I66" s="71"/>
      <c r="J66" s="71"/>
      <c r="K66" s="71"/>
    </row>
    <row r="67" spans="1:11" x14ac:dyDescent="0.4">
      <c r="D67" s="71"/>
      <c r="G67" s="71"/>
      <c r="H67" s="71"/>
      <c r="I67" s="71"/>
      <c r="J67" s="71"/>
      <c r="K67" s="71"/>
    </row>
    <row r="68" spans="1:11" x14ac:dyDescent="0.4">
      <c r="D68" s="71"/>
      <c r="G68" s="71"/>
      <c r="H68" s="71"/>
      <c r="I68" s="71"/>
      <c r="J68" s="71"/>
      <c r="K68" s="71"/>
    </row>
    <row r="69" spans="1:11" x14ac:dyDescent="0.4">
      <c r="D69" s="71"/>
      <c r="G69" s="71"/>
      <c r="H69" s="71"/>
      <c r="I69" s="71"/>
      <c r="J69" s="71"/>
      <c r="K69" s="71"/>
    </row>
    <row r="70" spans="1:11" x14ac:dyDescent="0.4">
      <c r="D70" s="71"/>
      <c r="G70" s="71"/>
      <c r="H70" s="71"/>
      <c r="I70" s="71"/>
      <c r="J70" s="71"/>
      <c r="K70" s="71"/>
    </row>
    <row r="71" spans="1:11" x14ac:dyDescent="0.4">
      <c r="D71" s="71"/>
      <c r="G71" s="71"/>
      <c r="H71" s="71"/>
      <c r="I71" s="71"/>
      <c r="J71" s="71"/>
      <c r="K71" s="71"/>
    </row>
    <row r="72" spans="1:11" x14ac:dyDescent="0.4">
      <c r="D72" s="71"/>
      <c r="H72" s="71"/>
      <c r="I72" s="71"/>
      <c r="J72" s="71"/>
      <c r="K72" s="71"/>
    </row>
  </sheetData>
  <mergeCells count="49">
    <mergeCell ref="G53:H53"/>
    <mergeCell ref="G54:H54"/>
    <mergeCell ref="A40:B41"/>
    <mergeCell ref="C40:E41"/>
    <mergeCell ref="F40:H41"/>
    <mergeCell ref="F42:H42"/>
    <mergeCell ref="D1:H1"/>
    <mergeCell ref="A2:B3"/>
    <mergeCell ref="C2:E3"/>
    <mergeCell ref="F2:H3"/>
    <mergeCell ref="A61:B61"/>
    <mergeCell ref="A4:H4"/>
    <mergeCell ref="A33:H33"/>
    <mergeCell ref="A43:B43"/>
    <mergeCell ref="A54:B54"/>
    <mergeCell ref="A55:B55"/>
    <mergeCell ref="D39:H39"/>
    <mergeCell ref="A12:H12"/>
    <mergeCell ref="A15:H15"/>
    <mergeCell ref="G43:H43"/>
    <mergeCell ref="G44:H44"/>
    <mergeCell ref="G45:H45"/>
    <mergeCell ref="G46:H46"/>
    <mergeCell ref="G47:H47"/>
    <mergeCell ref="A65:B65"/>
    <mergeCell ref="A62:B62"/>
    <mergeCell ref="A63:B63"/>
    <mergeCell ref="A64:B64"/>
    <mergeCell ref="A44:B44"/>
    <mergeCell ref="A45:B45"/>
    <mergeCell ref="A46:B46"/>
    <mergeCell ref="A47:B47"/>
    <mergeCell ref="A48:B48"/>
    <mergeCell ref="A49:B49"/>
    <mergeCell ref="A53:B53"/>
    <mergeCell ref="A56:B56"/>
    <mergeCell ref="A57:B57"/>
    <mergeCell ref="A58:B58"/>
    <mergeCell ref="A59:B59"/>
    <mergeCell ref="A60:B60"/>
    <mergeCell ref="A52:B52"/>
    <mergeCell ref="A51:B51"/>
    <mergeCell ref="A50:B50"/>
    <mergeCell ref="A42:B42"/>
    <mergeCell ref="G48:H48"/>
    <mergeCell ref="G49:H49"/>
    <mergeCell ref="G50:H50"/>
    <mergeCell ref="G51:H51"/>
    <mergeCell ref="G52:H5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166E-1B0D-4422-AB55-A7DCFFBA1296}">
  <dimension ref="A1:K74"/>
  <sheetViews>
    <sheetView view="pageLayout" topLeftCell="A44" zoomScale="103" zoomScaleNormal="100" zoomScaleSheetLayoutView="75" zoomScalePageLayoutView="103" workbookViewId="0">
      <selection activeCell="G63" sqref="G63"/>
    </sheetView>
  </sheetViews>
  <sheetFormatPr defaultRowHeight="11.65" x14ac:dyDescent="0.35"/>
  <cols>
    <col min="1" max="1" width="34.1328125" style="98" customWidth="1"/>
    <col min="2" max="2" width="5.86328125" style="98" customWidth="1"/>
    <col min="3" max="3" width="9.3984375" style="98" customWidth="1"/>
    <col min="4" max="4" width="9.19921875" style="98" customWidth="1"/>
    <col min="5" max="5" width="8.9296875" style="98" hidden="1" customWidth="1"/>
    <col min="6" max="6" width="9.9296875" style="98" customWidth="1"/>
    <col min="7" max="7" width="8.86328125" style="98" customWidth="1"/>
    <col min="8" max="8" width="12.53125" style="98" customWidth="1"/>
    <col min="9" max="16384" width="9.06640625" style="98"/>
  </cols>
  <sheetData>
    <row r="1" spans="1:9" s="113" customFormat="1" ht="57.75" customHeight="1" thickBot="1" x14ac:dyDescent="0.55000000000000004">
      <c r="A1" s="212"/>
      <c r="B1" s="142"/>
      <c r="C1" s="213"/>
      <c r="D1" s="219" t="s">
        <v>64</v>
      </c>
      <c r="E1" s="219"/>
      <c r="F1" s="219"/>
      <c r="G1" s="219"/>
      <c r="H1" s="220"/>
      <c r="I1" s="9"/>
    </row>
    <row r="2" spans="1:9" s="8" customFormat="1" ht="14.65" customHeight="1" x14ac:dyDescent="0.5">
      <c r="A2" s="276" t="s">
        <v>272</v>
      </c>
      <c r="B2" s="272" t="s">
        <v>286</v>
      </c>
      <c r="C2" s="264"/>
      <c r="D2" s="264"/>
      <c r="E2" s="264"/>
      <c r="F2" s="264"/>
      <c r="G2" s="278" t="s">
        <v>273</v>
      </c>
      <c r="H2" s="245"/>
      <c r="I2" s="28"/>
    </row>
    <row r="3" spans="1:9" s="8" customFormat="1" ht="43.9" customHeight="1" thickBot="1" x14ac:dyDescent="0.55000000000000004">
      <c r="A3" s="277"/>
      <c r="B3" s="274"/>
      <c r="C3" s="265"/>
      <c r="D3" s="265"/>
      <c r="E3" s="265"/>
      <c r="F3" s="265"/>
      <c r="G3" s="279"/>
      <c r="H3" s="247"/>
      <c r="I3" s="28"/>
    </row>
    <row r="4" spans="1:9" s="8" customFormat="1" ht="16.5" customHeight="1" thickBot="1" x14ac:dyDescent="0.55000000000000004">
      <c r="A4" s="420" t="s">
        <v>174</v>
      </c>
      <c r="B4" s="421"/>
      <c r="C4" s="421"/>
      <c r="D4" s="421"/>
      <c r="E4" s="421"/>
      <c r="F4" s="421"/>
      <c r="G4" s="421"/>
      <c r="H4" s="422"/>
      <c r="I4" s="28"/>
    </row>
    <row r="5" spans="1:9" s="2" customFormat="1" ht="29.65" customHeight="1" thickBot="1" x14ac:dyDescent="0.6">
      <c r="A5" s="426" t="s">
        <v>238</v>
      </c>
      <c r="B5" s="398" t="s">
        <v>210</v>
      </c>
      <c r="C5" s="398" t="s">
        <v>237</v>
      </c>
      <c r="D5" s="398" t="s">
        <v>53</v>
      </c>
      <c r="E5" s="398" t="s">
        <v>54</v>
      </c>
      <c r="F5" s="398" t="s">
        <v>0</v>
      </c>
      <c r="G5" s="398" t="s">
        <v>267</v>
      </c>
      <c r="H5" s="399" t="s">
        <v>239</v>
      </c>
      <c r="I5" s="1"/>
    </row>
    <row r="6" spans="1:9" s="108" customFormat="1" ht="13.5" x14ac:dyDescent="0.5">
      <c r="A6" s="423" t="s">
        <v>1</v>
      </c>
      <c r="B6" s="424">
        <v>85</v>
      </c>
      <c r="C6" s="424">
        <v>31</v>
      </c>
      <c r="D6" s="424">
        <v>24</v>
      </c>
      <c r="E6" s="424">
        <v>27</v>
      </c>
      <c r="F6" s="424">
        <v>85</v>
      </c>
      <c r="G6" s="424">
        <v>30</v>
      </c>
      <c r="H6" s="425">
        <v>52</v>
      </c>
    </row>
    <row r="7" spans="1:9" s="108" customFormat="1" ht="13.5" x14ac:dyDescent="0.5">
      <c r="A7" s="35" t="s">
        <v>2</v>
      </c>
      <c r="B7" s="36">
        <v>97.74</v>
      </c>
      <c r="C7" s="36">
        <v>30.88</v>
      </c>
      <c r="D7" s="36">
        <v>27.56</v>
      </c>
      <c r="E7" s="36">
        <v>35.79</v>
      </c>
      <c r="F7" s="36">
        <v>76.58</v>
      </c>
      <c r="G7" s="36">
        <v>37.89</v>
      </c>
      <c r="H7" s="37">
        <v>70.5</v>
      </c>
    </row>
    <row r="8" spans="1:9" s="108" customFormat="1" ht="13.9" thickBot="1" x14ac:dyDescent="0.55000000000000004">
      <c r="A8" s="38" t="s">
        <v>63</v>
      </c>
      <c r="B8" s="99">
        <f>B7-85</f>
        <v>12.739999999999995</v>
      </c>
      <c r="C8" s="100">
        <f>C7-31</f>
        <v>-0.12000000000000099</v>
      </c>
      <c r="D8" s="99">
        <f>D7-24</f>
        <v>3.5599999999999987</v>
      </c>
      <c r="E8" s="99">
        <f>E7-27</f>
        <v>8.7899999999999991</v>
      </c>
      <c r="F8" s="100">
        <f>F7-85</f>
        <v>-8.4200000000000017</v>
      </c>
      <c r="G8" s="99">
        <f>G7-30</f>
        <v>7.8900000000000006</v>
      </c>
      <c r="H8" s="101">
        <v>18.5</v>
      </c>
    </row>
    <row r="9" spans="1:9" s="108" customFormat="1" ht="13.9" thickBot="1" x14ac:dyDescent="0.55000000000000004">
      <c r="A9" s="40"/>
      <c r="B9" s="40"/>
      <c r="C9" s="40"/>
      <c r="D9" s="40"/>
      <c r="E9" s="40"/>
      <c r="F9" s="40"/>
      <c r="G9" s="40"/>
      <c r="H9" s="41"/>
    </row>
    <row r="10" spans="1:9" s="108" customFormat="1" ht="13.9" customHeight="1" x14ac:dyDescent="0.5">
      <c r="A10" s="42" t="s">
        <v>3</v>
      </c>
      <c r="B10" s="42">
        <v>100</v>
      </c>
      <c r="C10" s="42">
        <v>0</v>
      </c>
      <c r="D10" s="42">
        <v>0</v>
      </c>
      <c r="E10" s="42">
        <v>100</v>
      </c>
      <c r="F10" s="42">
        <v>0</v>
      </c>
      <c r="G10" s="42">
        <v>0</v>
      </c>
      <c r="H10" s="42">
        <v>100</v>
      </c>
    </row>
    <row r="11" spans="1:9" s="108" customFormat="1" ht="13.9" thickBot="1" x14ac:dyDescent="0.55000000000000004">
      <c r="A11" s="43" t="s">
        <v>63</v>
      </c>
      <c r="B11" s="43">
        <f>B10-85</f>
        <v>15</v>
      </c>
      <c r="C11" s="44">
        <f>C10-31</f>
        <v>-31</v>
      </c>
      <c r="D11" s="44">
        <f>D10-24</f>
        <v>-24</v>
      </c>
      <c r="E11" s="43">
        <f>E10-27</f>
        <v>73</v>
      </c>
      <c r="F11" s="44">
        <f>F10-85</f>
        <v>-85</v>
      </c>
      <c r="G11" s="44">
        <f>G10-30</f>
        <v>-30</v>
      </c>
      <c r="H11" s="43">
        <f>H10-52</f>
        <v>48</v>
      </c>
    </row>
    <row r="12" spans="1:9" s="108" customFormat="1" ht="13.9" thickBot="1" x14ac:dyDescent="0.55000000000000004">
      <c r="A12" s="225"/>
      <c r="B12" s="225"/>
      <c r="C12" s="225"/>
      <c r="D12" s="225"/>
      <c r="E12" s="225"/>
      <c r="F12" s="225"/>
      <c r="G12" s="225"/>
      <c r="H12" s="225"/>
    </row>
    <row r="13" spans="1:9" s="108" customFormat="1" ht="13.5" x14ac:dyDescent="0.5">
      <c r="A13" s="45" t="s">
        <v>264</v>
      </c>
      <c r="B13" s="45">
        <v>59</v>
      </c>
      <c r="C13" s="45">
        <v>16</v>
      </c>
      <c r="D13" s="45">
        <v>25</v>
      </c>
      <c r="E13" s="45">
        <v>43</v>
      </c>
      <c r="F13" s="45">
        <v>56</v>
      </c>
      <c r="G13" s="45">
        <v>16</v>
      </c>
      <c r="H13" s="45">
        <v>71</v>
      </c>
    </row>
    <row r="14" spans="1:9" s="108" customFormat="1" ht="13.9" thickBot="1" x14ac:dyDescent="0.55000000000000004">
      <c r="A14" s="46" t="s">
        <v>63</v>
      </c>
      <c r="B14" s="47">
        <f t="shared" ref="B14:H14" si="0">B13-B6</f>
        <v>-26</v>
      </c>
      <c r="C14" s="47">
        <f t="shared" si="0"/>
        <v>-15</v>
      </c>
      <c r="D14" s="126">
        <f t="shared" si="0"/>
        <v>1</v>
      </c>
      <c r="E14" s="126">
        <f t="shared" si="0"/>
        <v>16</v>
      </c>
      <c r="F14" s="47">
        <f t="shared" si="0"/>
        <v>-29</v>
      </c>
      <c r="G14" s="47">
        <f t="shared" si="0"/>
        <v>-14</v>
      </c>
      <c r="H14" s="126">
        <f t="shared" si="0"/>
        <v>19</v>
      </c>
    </row>
    <row r="15" spans="1:9" s="108" customFormat="1" ht="13.9" thickBot="1" x14ac:dyDescent="0.55000000000000004">
      <c r="A15" s="225"/>
      <c r="B15" s="225"/>
      <c r="C15" s="225"/>
      <c r="D15" s="225"/>
      <c r="E15" s="225"/>
      <c r="F15" s="225"/>
      <c r="G15" s="225"/>
      <c r="H15" s="225"/>
    </row>
    <row r="16" spans="1:9" s="108" customFormat="1" ht="13.5" x14ac:dyDescent="0.5">
      <c r="A16" s="48" t="s">
        <v>5</v>
      </c>
      <c r="B16" s="48">
        <v>36</v>
      </c>
      <c r="C16" s="48">
        <v>0</v>
      </c>
      <c r="D16" s="48">
        <v>0</v>
      </c>
      <c r="E16" s="48">
        <v>14</v>
      </c>
      <c r="F16" s="48">
        <v>57</v>
      </c>
      <c r="G16" s="48">
        <v>17</v>
      </c>
      <c r="H16" s="48">
        <v>68</v>
      </c>
    </row>
    <row r="17" spans="1:9" s="108" customFormat="1" ht="13.9" thickBot="1" x14ac:dyDescent="0.55000000000000004">
      <c r="A17" s="49" t="s">
        <v>63</v>
      </c>
      <c r="B17" s="50">
        <f t="shared" ref="B17:H17" si="1">B16-B6</f>
        <v>-49</v>
      </c>
      <c r="C17" s="50">
        <f t="shared" si="1"/>
        <v>-31</v>
      </c>
      <c r="D17" s="50">
        <f t="shared" si="1"/>
        <v>-24</v>
      </c>
      <c r="E17" s="50">
        <f t="shared" si="1"/>
        <v>-13</v>
      </c>
      <c r="F17" s="50">
        <f t="shared" si="1"/>
        <v>-28</v>
      </c>
      <c r="G17" s="50">
        <f t="shared" si="1"/>
        <v>-13</v>
      </c>
      <c r="H17" s="49">
        <f t="shared" si="1"/>
        <v>16</v>
      </c>
    </row>
    <row r="18" spans="1:9" s="108" customFormat="1" ht="13.9" thickBot="1" x14ac:dyDescent="0.55000000000000004">
      <c r="A18" s="51"/>
      <c r="B18" s="51"/>
      <c r="C18" s="51"/>
      <c r="D18" s="51"/>
      <c r="E18" s="51"/>
      <c r="F18" s="51"/>
      <c r="G18" s="51"/>
      <c r="H18" s="51"/>
      <c r="I18" s="109"/>
    </row>
    <row r="19" spans="1:9" s="108" customFormat="1" ht="13.9" customHeight="1" x14ac:dyDescent="0.5">
      <c r="A19" s="52" t="s">
        <v>6</v>
      </c>
      <c r="B19" s="52">
        <v>0</v>
      </c>
      <c r="C19" s="52">
        <v>0</v>
      </c>
      <c r="D19" s="52">
        <v>0</v>
      </c>
      <c r="E19" s="52">
        <v>0</v>
      </c>
      <c r="F19" s="52">
        <v>100</v>
      </c>
      <c r="G19" s="52">
        <v>0</v>
      </c>
      <c r="H19" s="52">
        <v>100</v>
      </c>
    </row>
    <row r="20" spans="1:9" s="108" customFormat="1" ht="13.9" thickBot="1" x14ac:dyDescent="0.55000000000000004">
      <c r="A20" s="53" t="s">
        <v>63</v>
      </c>
      <c r="B20" s="54">
        <f t="shared" ref="B20:H20" si="2">B19-B6</f>
        <v>-85</v>
      </c>
      <c r="C20" s="54">
        <f t="shared" si="2"/>
        <v>-31</v>
      </c>
      <c r="D20" s="54">
        <f t="shared" si="2"/>
        <v>-24</v>
      </c>
      <c r="E20" s="54">
        <f t="shared" si="2"/>
        <v>-27</v>
      </c>
      <c r="F20" s="53">
        <f t="shared" si="2"/>
        <v>15</v>
      </c>
      <c r="G20" s="54">
        <f t="shared" si="2"/>
        <v>-30</v>
      </c>
      <c r="H20" s="53">
        <f t="shared" si="2"/>
        <v>48</v>
      </c>
    </row>
    <row r="21" spans="1:9" s="108" customFormat="1" ht="13.9" thickBot="1" x14ac:dyDescent="0.55000000000000004">
      <c r="A21" s="51"/>
      <c r="B21" s="55"/>
      <c r="C21" s="55"/>
      <c r="D21" s="55"/>
      <c r="E21" s="55"/>
      <c r="F21" s="55"/>
      <c r="G21" s="55"/>
      <c r="H21" s="55"/>
      <c r="I21" s="109"/>
    </row>
    <row r="22" spans="1:9" s="108" customFormat="1" ht="13.15" customHeight="1" x14ac:dyDescent="0.5">
      <c r="A22" s="45" t="s">
        <v>274</v>
      </c>
      <c r="B22" s="45">
        <v>60</v>
      </c>
      <c r="C22" s="45">
        <v>0</v>
      </c>
      <c r="D22" s="45">
        <v>8</v>
      </c>
      <c r="E22" s="45">
        <v>14</v>
      </c>
      <c r="F22" s="45">
        <v>34</v>
      </c>
      <c r="G22" s="45">
        <v>14</v>
      </c>
      <c r="H22" s="158">
        <v>54</v>
      </c>
    </row>
    <row r="23" spans="1:9" s="108" customFormat="1" ht="13.9" thickBot="1" x14ac:dyDescent="0.55000000000000004">
      <c r="A23" s="46" t="s">
        <v>63</v>
      </c>
      <c r="B23" s="47">
        <f t="shared" ref="B23:H23" si="3">B22-B6</f>
        <v>-25</v>
      </c>
      <c r="C23" s="47">
        <f t="shared" si="3"/>
        <v>-31</v>
      </c>
      <c r="D23" s="47">
        <f t="shared" si="3"/>
        <v>-16</v>
      </c>
      <c r="E23" s="47">
        <f t="shared" si="3"/>
        <v>-13</v>
      </c>
      <c r="F23" s="47">
        <f t="shared" si="3"/>
        <v>-51</v>
      </c>
      <c r="G23" s="47">
        <f t="shared" si="3"/>
        <v>-16</v>
      </c>
      <c r="H23" s="167">
        <f t="shared" si="3"/>
        <v>2</v>
      </c>
    </row>
    <row r="24" spans="1:9" s="154" customFormat="1" ht="13.9" thickBot="1" x14ac:dyDescent="0.55000000000000004">
      <c r="A24" s="51"/>
      <c r="B24" s="55"/>
      <c r="C24" s="55"/>
      <c r="D24" s="55"/>
      <c r="E24" s="55"/>
      <c r="F24" s="55"/>
      <c r="G24" s="55"/>
      <c r="H24" s="55"/>
      <c r="I24" s="143"/>
    </row>
    <row r="25" spans="1:9" s="108" customFormat="1" ht="13.5" x14ac:dyDescent="0.5">
      <c r="A25" s="59" t="s">
        <v>261</v>
      </c>
      <c r="B25" s="59">
        <v>52</v>
      </c>
      <c r="C25" s="59">
        <v>22</v>
      </c>
      <c r="D25" s="59">
        <v>22</v>
      </c>
      <c r="E25" s="59">
        <v>27</v>
      </c>
      <c r="F25" s="59">
        <v>49</v>
      </c>
      <c r="G25" s="59">
        <v>78</v>
      </c>
      <c r="H25" s="163">
        <v>74</v>
      </c>
    </row>
    <row r="26" spans="1:9" s="108" customFormat="1" ht="13.9" thickBot="1" x14ac:dyDescent="0.55000000000000004">
      <c r="A26" s="60" t="s">
        <v>63</v>
      </c>
      <c r="B26" s="61">
        <f t="shared" ref="B26:H26" si="4">B25-B6</f>
        <v>-33</v>
      </c>
      <c r="C26" s="61">
        <f t="shared" si="4"/>
        <v>-9</v>
      </c>
      <c r="D26" s="61">
        <f t="shared" si="4"/>
        <v>-2</v>
      </c>
      <c r="E26" s="129">
        <f t="shared" si="4"/>
        <v>0</v>
      </c>
      <c r="F26" s="61">
        <f t="shared" si="4"/>
        <v>-36</v>
      </c>
      <c r="G26" s="129">
        <f t="shared" si="4"/>
        <v>48</v>
      </c>
      <c r="H26" s="166">
        <f t="shared" si="4"/>
        <v>22</v>
      </c>
    </row>
    <row r="27" spans="1:9" s="108" customFormat="1" ht="13.9" thickBot="1" x14ac:dyDescent="0.55000000000000004">
      <c r="A27" s="56"/>
      <c r="B27" s="57"/>
      <c r="C27" s="57"/>
      <c r="D27" s="57"/>
      <c r="E27" s="57"/>
      <c r="F27" s="57"/>
      <c r="G27" s="57"/>
      <c r="H27" s="58"/>
      <c r="I27" s="109"/>
    </row>
    <row r="28" spans="1:9" s="108" customFormat="1" ht="13.5" x14ac:dyDescent="0.5">
      <c r="A28" s="62" t="s">
        <v>9</v>
      </c>
      <c r="B28" s="62" t="s">
        <v>10</v>
      </c>
      <c r="C28" s="62" t="s">
        <v>10</v>
      </c>
      <c r="D28" s="62" t="s">
        <v>10</v>
      </c>
      <c r="E28" s="62" t="s">
        <v>10</v>
      </c>
      <c r="F28" s="62" t="s">
        <v>10</v>
      </c>
      <c r="G28" s="62" t="s">
        <v>10</v>
      </c>
      <c r="H28" s="164" t="s">
        <v>10</v>
      </c>
    </row>
    <row r="29" spans="1:9" s="108" customFormat="1" ht="13.9" thickBot="1" x14ac:dyDescent="0.55000000000000004">
      <c r="A29" s="63" t="s">
        <v>63</v>
      </c>
      <c r="B29" s="103" t="s">
        <v>10</v>
      </c>
      <c r="C29" s="103" t="s">
        <v>10</v>
      </c>
      <c r="D29" s="103" t="s">
        <v>10</v>
      </c>
      <c r="E29" s="103" t="s">
        <v>10</v>
      </c>
      <c r="F29" s="103" t="s">
        <v>10</v>
      </c>
      <c r="G29" s="103" t="s">
        <v>10</v>
      </c>
      <c r="H29" s="427" t="s">
        <v>10</v>
      </c>
    </row>
    <row r="30" spans="1:9" s="108" customFormat="1" ht="13.9" thickBot="1" x14ac:dyDescent="0.55000000000000004">
      <c r="A30" s="64"/>
      <c r="B30" s="65"/>
      <c r="C30" s="65"/>
      <c r="D30" s="65"/>
      <c r="E30" s="65"/>
      <c r="F30" s="65"/>
      <c r="G30" s="65"/>
      <c r="H30" s="65"/>
    </row>
    <row r="31" spans="1:9" s="108" customFormat="1" ht="13.5" customHeight="1" x14ac:dyDescent="0.5">
      <c r="A31" s="104" t="s">
        <v>11</v>
      </c>
      <c r="B31" s="134">
        <v>17</v>
      </c>
      <c r="C31" s="134">
        <v>13</v>
      </c>
      <c r="D31" s="134">
        <v>13</v>
      </c>
      <c r="E31" s="134">
        <v>17</v>
      </c>
      <c r="F31" s="428">
        <v>50</v>
      </c>
      <c r="G31" s="430">
        <v>19</v>
      </c>
      <c r="H31" s="431">
        <v>42</v>
      </c>
    </row>
    <row r="32" spans="1:9" s="108" customFormat="1" ht="13.9" thickBot="1" x14ac:dyDescent="0.55000000000000004">
      <c r="A32" s="106" t="s">
        <v>63</v>
      </c>
      <c r="B32" s="107">
        <f>B31-B6</f>
        <v>-68</v>
      </c>
      <c r="C32" s="107">
        <f t="shared" ref="C32:H32" si="5">C31-C6</f>
        <v>-18</v>
      </c>
      <c r="D32" s="107">
        <f t="shared" si="5"/>
        <v>-11</v>
      </c>
      <c r="E32" s="107">
        <f t="shared" si="5"/>
        <v>-10</v>
      </c>
      <c r="F32" s="429">
        <f t="shared" si="5"/>
        <v>-35</v>
      </c>
      <c r="G32" s="432">
        <f t="shared" si="5"/>
        <v>-11</v>
      </c>
      <c r="H32" s="433">
        <f t="shared" si="5"/>
        <v>-10</v>
      </c>
    </row>
    <row r="33" spans="1:9" s="108" customFormat="1" ht="13.9" thickBot="1" x14ac:dyDescent="0.55000000000000004">
      <c r="A33" s="10"/>
      <c r="B33" s="341"/>
      <c r="C33" s="341"/>
      <c r="D33" s="341"/>
      <c r="E33" s="341"/>
      <c r="F33" s="341"/>
      <c r="G33" s="341"/>
      <c r="H33" s="341"/>
    </row>
    <row r="34" spans="1:9" ht="17.649999999999999" thickBot="1" x14ac:dyDescent="0.4">
      <c r="A34" s="269" t="s">
        <v>62</v>
      </c>
      <c r="B34" s="270"/>
      <c r="C34" s="270"/>
      <c r="D34" s="270"/>
      <c r="E34" s="270"/>
      <c r="F34" s="270"/>
      <c r="G34" s="270"/>
      <c r="H34" s="271"/>
    </row>
    <row r="35" spans="1:9" s="113" customFormat="1" ht="13.5" x14ac:dyDescent="0.35">
      <c r="A35" s="191"/>
      <c r="B35" s="285" t="s">
        <v>44</v>
      </c>
      <c r="C35" s="285" t="s">
        <v>45</v>
      </c>
      <c r="D35" s="285" t="s">
        <v>46</v>
      </c>
      <c r="E35" s="285" t="s">
        <v>47</v>
      </c>
      <c r="F35" s="285" t="s">
        <v>48</v>
      </c>
      <c r="G35" s="285" t="s">
        <v>49</v>
      </c>
      <c r="H35" s="286" t="s">
        <v>50</v>
      </c>
    </row>
    <row r="36" spans="1:9" s="8" customFormat="1" ht="27" customHeight="1" thickBot="1" x14ac:dyDescent="0.55000000000000004">
      <c r="A36" s="168" t="s">
        <v>62</v>
      </c>
      <c r="B36" s="307" t="s">
        <v>210</v>
      </c>
      <c r="C36" s="307" t="s">
        <v>237</v>
      </c>
      <c r="D36" s="307" t="s">
        <v>53</v>
      </c>
      <c r="E36" s="307" t="s">
        <v>54</v>
      </c>
      <c r="F36" s="307" t="s">
        <v>0</v>
      </c>
      <c r="G36" s="307" t="s">
        <v>267</v>
      </c>
      <c r="H36" s="308" t="s">
        <v>239</v>
      </c>
    </row>
    <row r="37" spans="1:9" s="113" customFormat="1" ht="13.9" customHeight="1" x14ac:dyDescent="0.35">
      <c r="A37" s="400" t="s">
        <v>1</v>
      </c>
      <c r="B37" s="84">
        <v>85</v>
      </c>
      <c r="C37" s="84">
        <v>31</v>
      </c>
      <c r="D37" s="84">
        <v>24</v>
      </c>
      <c r="E37" s="84">
        <v>27</v>
      </c>
      <c r="F37" s="84">
        <v>85</v>
      </c>
      <c r="G37" s="84">
        <v>30</v>
      </c>
      <c r="H37" s="85">
        <v>52</v>
      </c>
    </row>
    <row r="38" spans="1:9" ht="13.5" x14ac:dyDescent="0.5">
      <c r="A38" s="202" t="s">
        <v>60</v>
      </c>
      <c r="B38" s="203">
        <v>71.698181818181823</v>
      </c>
      <c r="C38" s="203">
        <v>25.148181818181818</v>
      </c>
      <c r="D38" s="203">
        <v>19.391818181818181</v>
      </c>
      <c r="E38" s="203">
        <v>34.355454545454549</v>
      </c>
      <c r="F38" s="203">
        <v>57.137272727272723</v>
      </c>
      <c r="G38" s="203">
        <v>30.098181818181821</v>
      </c>
      <c r="H38" s="204">
        <v>48.677272727272729</v>
      </c>
    </row>
    <row r="39" spans="1:9" ht="13.9" thickBot="1" x14ac:dyDescent="0.55000000000000004">
      <c r="A39" s="205" t="s">
        <v>63</v>
      </c>
      <c r="B39" s="206">
        <v>-13.301818181818177</v>
      </c>
      <c r="C39" s="206">
        <v>-5.8518181818181816</v>
      </c>
      <c r="D39" s="206">
        <v>-4.6081818181818193</v>
      </c>
      <c r="E39" s="207">
        <v>7.355454545454549</v>
      </c>
      <c r="F39" s="206">
        <v>-27.862727272727277</v>
      </c>
      <c r="G39" s="207">
        <v>9.8181818181821257E-2</v>
      </c>
      <c r="H39" s="208">
        <v>-3.3227272727272705</v>
      </c>
    </row>
    <row r="40" spans="1:9" s="108" customFormat="1" ht="13.9" thickBot="1" x14ac:dyDescent="0.55000000000000004">
      <c r="A40" s="28"/>
      <c r="B40" s="267"/>
      <c r="C40" s="267"/>
      <c r="D40" s="267"/>
      <c r="E40" s="267"/>
      <c r="F40" s="267"/>
      <c r="G40" s="267"/>
      <c r="H40" s="267"/>
    </row>
    <row r="41" spans="1:9" s="113" customFormat="1" ht="57.75" customHeight="1" thickBot="1" x14ac:dyDescent="0.55000000000000004">
      <c r="A41" s="212"/>
      <c r="B41" s="142"/>
      <c r="C41" s="213"/>
      <c r="D41" s="219" t="s">
        <v>234</v>
      </c>
      <c r="E41" s="219"/>
      <c r="F41" s="219"/>
      <c r="G41" s="219"/>
      <c r="H41" s="220"/>
      <c r="I41" s="9"/>
    </row>
    <row r="42" spans="1:9" s="8" customFormat="1" ht="14.65" customHeight="1" x14ac:dyDescent="0.5">
      <c r="A42" s="221" t="s">
        <v>240</v>
      </c>
      <c r="B42" s="305"/>
      <c r="C42" s="301" t="s">
        <v>241</v>
      </c>
      <c r="D42" s="223"/>
      <c r="E42" s="223"/>
      <c r="F42" s="302"/>
      <c r="G42" s="299" t="s">
        <v>252</v>
      </c>
      <c r="H42" s="239"/>
      <c r="I42" s="28"/>
    </row>
    <row r="43" spans="1:9" s="8" customFormat="1" ht="43.9" customHeight="1" thickBot="1" x14ac:dyDescent="0.55000000000000004">
      <c r="A43" s="228"/>
      <c r="B43" s="306"/>
      <c r="C43" s="303"/>
      <c r="D43" s="227"/>
      <c r="E43" s="227"/>
      <c r="F43" s="304"/>
      <c r="G43" s="300"/>
      <c r="H43" s="240"/>
      <c r="I43" s="28"/>
    </row>
    <row r="44" spans="1:9" s="2" customFormat="1" ht="30" customHeight="1" thickBot="1" x14ac:dyDescent="0.45">
      <c r="A44" s="415" t="s">
        <v>13</v>
      </c>
      <c r="B44" s="416"/>
      <c r="C44" s="417" t="s">
        <v>14</v>
      </c>
      <c r="F44" s="235" t="s">
        <v>65</v>
      </c>
      <c r="G44" s="362"/>
      <c r="H44" s="236"/>
    </row>
    <row r="45" spans="1:9" s="2" customFormat="1" ht="15.4" thickBot="1" x14ac:dyDescent="0.45">
      <c r="A45" s="434" t="s">
        <v>67</v>
      </c>
      <c r="B45" s="435"/>
      <c r="C45" s="436">
        <v>74</v>
      </c>
      <c r="F45" s="442" t="s">
        <v>51</v>
      </c>
      <c r="G45" s="443" t="s">
        <v>12</v>
      </c>
      <c r="H45" s="444"/>
    </row>
    <row r="46" spans="1:9" s="2" customFormat="1" ht="15" x14ac:dyDescent="0.55000000000000004">
      <c r="A46" s="408" t="s">
        <v>71</v>
      </c>
      <c r="B46" s="231"/>
      <c r="C46" s="437">
        <v>1</v>
      </c>
      <c r="F46" s="289">
        <v>103</v>
      </c>
      <c r="G46" s="372" t="s">
        <v>66</v>
      </c>
      <c r="H46" s="373"/>
    </row>
    <row r="47" spans="1:9" s="2" customFormat="1" ht="15" x14ac:dyDescent="0.55000000000000004">
      <c r="A47" s="408" t="s">
        <v>21</v>
      </c>
      <c r="B47" s="231"/>
      <c r="C47" s="437">
        <v>10</v>
      </c>
      <c r="F47" s="290">
        <v>105</v>
      </c>
      <c r="G47" s="291" t="s">
        <v>87</v>
      </c>
      <c r="H47" s="374"/>
    </row>
    <row r="48" spans="1:9" s="2" customFormat="1" ht="15" x14ac:dyDescent="0.55000000000000004">
      <c r="A48" s="408" t="s">
        <v>23</v>
      </c>
      <c r="B48" s="231"/>
      <c r="C48" s="437">
        <v>3</v>
      </c>
      <c r="F48" s="290">
        <v>242</v>
      </c>
      <c r="G48" s="291" t="s">
        <v>73</v>
      </c>
      <c r="H48" s="374"/>
    </row>
    <row r="49" spans="1:11" s="2" customFormat="1" ht="15" x14ac:dyDescent="0.55000000000000004">
      <c r="A49" s="408" t="s">
        <v>72</v>
      </c>
      <c r="B49" s="231"/>
      <c r="C49" s="437">
        <v>63</v>
      </c>
      <c r="F49" s="290">
        <v>274</v>
      </c>
      <c r="G49" s="291" t="s">
        <v>68</v>
      </c>
      <c r="H49" s="374"/>
    </row>
    <row r="50" spans="1:11" s="2" customFormat="1" ht="15" x14ac:dyDescent="0.55000000000000004">
      <c r="A50" s="408" t="s">
        <v>75</v>
      </c>
      <c r="B50" s="231"/>
      <c r="C50" s="437">
        <v>6</v>
      </c>
      <c r="F50" s="290">
        <v>292</v>
      </c>
      <c r="G50" s="291" t="s">
        <v>275</v>
      </c>
      <c r="H50" s="374"/>
    </row>
    <row r="51" spans="1:11" s="2" customFormat="1" ht="15" x14ac:dyDescent="0.55000000000000004">
      <c r="A51" s="408" t="s">
        <v>76</v>
      </c>
      <c r="B51" s="231"/>
      <c r="C51" s="437">
        <v>10</v>
      </c>
      <c r="F51" s="290">
        <v>293</v>
      </c>
      <c r="G51" s="291" t="s">
        <v>88</v>
      </c>
      <c r="H51" s="374"/>
    </row>
    <row r="52" spans="1:11" s="2" customFormat="1" ht="15" x14ac:dyDescent="0.55000000000000004">
      <c r="A52" s="408" t="s">
        <v>29</v>
      </c>
      <c r="B52" s="231"/>
      <c r="C52" s="437">
        <v>4</v>
      </c>
      <c r="F52" s="290">
        <v>294</v>
      </c>
      <c r="G52" s="291" t="s">
        <v>89</v>
      </c>
      <c r="H52" s="374"/>
    </row>
    <row r="53" spans="1:11" s="2" customFormat="1" ht="15" x14ac:dyDescent="0.55000000000000004">
      <c r="A53" s="408" t="s">
        <v>77</v>
      </c>
      <c r="B53" s="231"/>
      <c r="C53" s="437">
        <v>1</v>
      </c>
      <c r="F53" s="290">
        <v>297</v>
      </c>
      <c r="G53" s="291" t="s">
        <v>90</v>
      </c>
      <c r="H53" s="374"/>
    </row>
    <row r="54" spans="1:11" s="2" customFormat="1" ht="15" x14ac:dyDescent="0.55000000000000004">
      <c r="A54" s="408" t="s">
        <v>78</v>
      </c>
      <c r="B54" s="231"/>
      <c r="C54" s="437">
        <v>1</v>
      </c>
      <c r="F54" s="290">
        <v>314</v>
      </c>
      <c r="G54" s="291" t="s">
        <v>69</v>
      </c>
      <c r="H54" s="374"/>
    </row>
    <row r="55" spans="1:11" s="2" customFormat="1" ht="15" x14ac:dyDescent="0.55000000000000004">
      <c r="A55" s="408" t="s">
        <v>79</v>
      </c>
      <c r="B55" s="231"/>
      <c r="C55" s="437">
        <v>2</v>
      </c>
      <c r="F55" s="290">
        <v>315</v>
      </c>
      <c r="G55" s="291" t="s">
        <v>74</v>
      </c>
      <c r="H55" s="374"/>
    </row>
    <row r="56" spans="1:11" s="2" customFormat="1" ht="15" x14ac:dyDescent="0.55000000000000004">
      <c r="A56" s="408" t="s">
        <v>80</v>
      </c>
      <c r="B56" s="231"/>
      <c r="C56" s="437">
        <v>2</v>
      </c>
      <c r="F56" s="290">
        <v>316</v>
      </c>
      <c r="G56" s="291" t="s">
        <v>91</v>
      </c>
      <c r="H56" s="374"/>
    </row>
    <row r="57" spans="1:11" s="2" customFormat="1" ht="15" x14ac:dyDescent="0.55000000000000004">
      <c r="A57" s="408" t="s">
        <v>82</v>
      </c>
      <c r="B57" s="231"/>
      <c r="C57" s="437">
        <v>34</v>
      </c>
      <c r="F57" s="445">
        <v>352</v>
      </c>
      <c r="G57" s="292" t="s">
        <v>70</v>
      </c>
      <c r="H57" s="446"/>
    </row>
    <row r="58" spans="1:11" s="2" customFormat="1" ht="15.4" thickBot="1" x14ac:dyDescent="0.6">
      <c r="A58" s="408" t="s">
        <v>83</v>
      </c>
      <c r="B58" s="231"/>
      <c r="C58" s="437">
        <v>1</v>
      </c>
      <c r="F58" s="447">
        <v>412</v>
      </c>
      <c r="G58" s="448" t="s">
        <v>81</v>
      </c>
      <c r="H58" s="449"/>
    </row>
    <row r="59" spans="1:11" s="2" customFormat="1" ht="15" x14ac:dyDescent="0.4">
      <c r="A59" s="408" t="s">
        <v>36</v>
      </c>
      <c r="B59" s="231"/>
      <c r="C59" s="437">
        <v>48</v>
      </c>
    </row>
    <row r="60" spans="1:11" s="2" customFormat="1" ht="15" x14ac:dyDescent="0.4">
      <c r="A60" s="408" t="s">
        <v>38</v>
      </c>
      <c r="B60" s="231"/>
      <c r="C60" s="437">
        <v>5</v>
      </c>
    </row>
    <row r="61" spans="1:11" s="2" customFormat="1" ht="15" customHeight="1" x14ac:dyDescent="0.4">
      <c r="A61" s="408" t="s">
        <v>84</v>
      </c>
      <c r="B61" s="231"/>
      <c r="C61" s="437">
        <v>1</v>
      </c>
      <c r="G61" s="71"/>
    </row>
    <row r="62" spans="1:11" s="2" customFormat="1" ht="15" x14ac:dyDescent="0.4">
      <c r="A62" s="408" t="s">
        <v>40</v>
      </c>
      <c r="B62" s="231"/>
      <c r="C62" s="437">
        <v>42</v>
      </c>
      <c r="D62" s="71"/>
      <c r="G62" s="71"/>
      <c r="H62" s="71"/>
      <c r="I62" s="71"/>
      <c r="J62" s="71"/>
      <c r="K62" s="71"/>
    </row>
    <row r="63" spans="1:11" s="2" customFormat="1" ht="16.149999999999999" customHeight="1" x14ac:dyDescent="0.4">
      <c r="A63" s="408" t="s">
        <v>85</v>
      </c>
      <c r="B63" s="231"/>
      <c r="C63" s="437">
        <v>11</v>
      </c>
      <c r="D63" s="71"/>
      <c r="G63" s="71"/>
      <c r="H63" s="71"/>
      <c r="I63" s="71"/>
      <c r="J63" s="71"/>
      <c r="K63" s="71"/>
    </row>
    <row r="64" spans="1:11" s="2" customFormat="1" ht="15.4" thickBot="1" x14ac:dyDescent="0.45">
      <c r="A64" s="413" t="s">
        <v>41</v>
      </c>
      <c r="B64" s="234"/>
      <c r="C64" s="438">
        <v>12</v>
      </c>
      <c r="D64" s="71"/>
      <c r="G64" s="71"/>
      <c r="H64" s="71"/>
      <c r="I64" s="71"/>
      <c r="J64" s="71"/>
      <c r="K64" s="71"/>
    </row>
    <row r="65" spans="1:11" s="2" customFormat="1" ht="17.649999999999999" customHeight="1" thickBot="1" x14ac:dyDescent="0.6">
      <c r="A65" s="439" t="s">
        <v>43</v>
      </c>
      <c r="B65" s="440"/>
      <c r="C65" s="441">
        <f>SUM(C45:C64)</f>
        <v>331</v>
      </c>
      <c r="D65" s="71"/>
      <c r="G65" s="72"/>
      <c r="H65" s="71"/>
      <c r="I65" s="71"/>
      <c r="J65" s="71"/>
      <c r="K65" s="71"/>
    </row>
    <row r="66" spans="1:11" ht="13.5" x14ac:dyDescent="0.5">
      <c r="A66" s="241"/>
      <c r="B66" s="241"/>
      <c r="C66" s="116"/>
      <c r="D66" s="110"/>
      <c r="G66" s="117"/>
      <c r="H66" s="114"/>
      <c r="I66" s="114"/>
      <c r="J66" s="114"/>
      <c r="K66" s="114"/>
    </row>
    <row r="67" spans="1:11" ht="47.25" customHeight="1" x14ac:dyDescent="0.5">
      <c r="A67" s="118"/>
      <c r="B67" s="118"/>
      <c r="C67" s="118"/>
      <c r="D67" s="51"/>
      <c r="G67" s="114"/>
      <c r="H67" s="110"/>
      <c r="I67" s="110"/>
      <c r="J67" s="110"/>
      <c r="K67" s="115"/>
    </row>
    <row r="68" spans="1:11" x14ac:dyDescent="0.35">
      <c r="D68" s="114"/>
      <c r="G68" s="114"/>
      <c r="H68" s="114"/>
      <c r="I68" s="114"/>
      <c r="J68" s="114"/>
      <c r="K68" s="114"/>
    </row>
    <row r="69" spans="1:11" x14ac:dyDescent="0.35">
      <c r="D69" s="114"/>
      <c r="G69" s="114"/>
      <c r="H69" s="114"/>
      <c r="I69" s="114"/>
      <c r="J69" s="114"/>
      <c r="K69" s="114"/>
    </row>
    <row r="70" spans="1:11" x14ac:dyDescent="0.35">
      <c r="D70" s="114"/>
      <c r="G70" s="114"/>
      <c r="H70" s="114"/>
      <c r="I70" s="114"/>
      <c r="J70" s="114"/>
      <c r="K70" s="114"/>
    </row>
    <row r="71" spans="1:11" x14ac:dyDescent="0.35">
      <c r="D71" s="114"/>
      <c r="G71" s="114"/>
      <c r="H71" s="114"/>
      <c r="I71" s="114"/>
      <c r="J71" s="114"/>
      <c r="K71" s="114"/>
    </row>
    <row r="72" spans="1:11" x14ac:dyDescent="0.35">
      <c r="D72" s="114"/>
      <c r="G72" s="114"/>
      <c r="H72" s="114"/>
      <c r="I72" s="114"/>
      <c r="J72" s="114"/>
      <c r="K72" s="114"/>
    </row>
    <row r="73" spans="1:11" x14ac:dyDescent="0.35">
      <c r="D73" s="114"/>
      <c r="G73" s="114"/>
      <c r="H73" s="114"/>
      <c r="I73" s="114"/>
      <c r="J73" s="114"/>
      <c r="K73" s="114"/>
    </row>
    <row r="74" spans="1:11" x14ac:dyDescent="0.35">
      <c r="D74" s="114"/>
      <c r="H74" s="114"/>
      <c r="I74" s="114"/>
      <c r="J74" s="114"/>
      <c r="K74" s="114"/>
    </row>
  </sheetData>
  <mergeCells count="50">
    <mergeCell ref="G55:H55"/>
    <mergeCell ref="G56:H56"/>
    <mergeCell ref="G57:H57"/>
    <mergeCell ref="G58:H58"/>
    <mergeCell ref="F44:H44"/>
    <mergeCell ref="G50:H50"/>
    <mergeCell ref="G51:H51"/>
    <mergeCell ref="G52:H52"/>
    <mergeCell ref="G53:H53"/>
    <mergeCell ref="G54:H54"/>
    <mergeCell ref="D1:H1"/>
    <mergeCell ref="G2:H3"/>
    <mergeCell ref="A4:H4"/>
    <mergeCell ref="A12:H12"/>
    <mergeCell ref="A15:H15"/>
    <mergeCell ref="A2:A3"/>
    <mergeCell ref="B2:F3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  <mergeCell ref="A47:B47"/>
    <mergeCell ref="A48:B48"/>
    <mergeCell ref="A49:B49"/>
    <mergeCell ref="D41:H41"/>
    <mergeCell ref="G42:H43"/>
    <mergeCell ref="A42:B43"/>
    <mergeCell ref="A34:H34"/>
    <mergeCell ref="A44:B44"/>
    <mergeCell ref="G45:H45"/>
    <mergeCell ref="G46:H46"/>
    <mergeCell ref="G47:H47"/>
    <mergeCell ref="G48:H48"/>
    <mergeCell ref="G49:H49"/>
    <mergeCell ref="C42:F43"/>
    <mergeCell ref="A45:B45"/>
    <mergeCell ref="A46:B46"/>
  </mergeCells>
  <conditionalFormatting sqref="A45:A54">
    <cfRule type="cellIs" dxfId="7" priority="1" operator="lessThan">
      <formula>0</formula>
    </cfRule>
  </conditionalFormatting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0D350-6558-4379-A59B-2144E501F3CC}">
  <dimension ref="A1:K81"/>
  <sheetViews>
    <sheetView view="pageLayout" topLeftCell="A34" zoomScaleNormal="100" workbookViewId="0">
      <selection activeCell="H39" sqref="A34:H39"/>
    </sheetView>
  </sheetViews>
  <sheetFormatPr defaultRowHeight="13.5" x14ac:dyDescent="0.5"/>
  <cols>
    <col min="1" max="1" width="27.59765625" style="210" customWidth="1"/>
    <col min="2" max="2" width="6.33203125" style="201" customWidth="1"/>
    <col min="3" max="3" width="9.265625" style="201" customWidth="1"/>
    <col min="4" max="4" width="8.86328125" style="201" customWidth="1"/>
    <col min="5" max="5" width="9.59765625" style="201" customWidth="1"/>
    <col min="6" max="6" width="9.796875" style="201" customWidth="1"/>
    <col min="7" max="7" width="9.53125" style="201" customWidth="1"/>
    <col min="8" max="8" width="9.265625" style="201" customWidth="1"/>
    <col min="9" max="16384" width="9.06640625" style="108"/>
  </cols>
  <sheetData>
    <row r="1" spans="1:9" s="8" customFormat="1" ht="57.75" customHeight="1" thickBot="1" x14ac:dyDescent="0.55000000000000004">
      <c r="A1" s="212"/>
      <c r="B1" s="219" t="s">
        <v>64</v>
      </c>
      <c r="C1" s="219"/>
      <c r="D1" s="219"/>
      <c r="E1" s="219"/>
      <c r="F1" s="219"/>
      <c r="G1" s="219"/>
      <c r="H1" s="220"/>
      <c r="I1" s="9"/>
    </row>
    <row r="2" spans="1:9" s="8" customFormat="1" ht="14.65" customHeight="1" x14ac:dyDescent="0.5">
      <c r="A2" s="276" t="s">
        <v>242</v>
      </c>
      <c r="B2" s="272" t="s">
        <v>268</v>
      </c>
      <c r="C2" s="264"/>
      <c r="D2" s="273"/>
      <c r="E2" s="278" t="s">
        <v>243</v>
      </c>
      <c r="F2" s="244"/>
      <c r="G2" s="244"/>
      <c r="H2" s="245"/>
      <c r="I2" s="28"/>
    </row>
    <row r="3" spans="1:9" s="8" customFormat="1" ht="30" customHeight="1" thickBot="1" x14ac:dyDescent="0.55000000000000004">
      <c r="A3" s="277"/>
      <c r="B3" s="274"/>
      <c r="C3" s="265"/>
      <c r="D3" s="275"/>
      <c r="E3" s="279"/>
      <c r="F3" s="246"/>
      <c r="G3" s="246"/>
      <c r="H3" s="247"/>
      <c r="I3" s="28"/>
    </row>
    <row r="4" spans="1:9" s="8" customFormat="1" ht="17.649999999999999" customHeight="1" thickBot="1" x14ac:dyDescent="0.55000000000000004">
      <c r="A4" s="420" t="s">
        <v>175</v>
      </c>
      <c r="B4" s="421"/>
      <c r="C4" s="421"/>
      <c r="D4" s="421"/>
      <c r="E4" s="421"/>
      <c r="F4" s="421"/>
      <c r="G4" s="421"/>
      <c r="H4" s="422"/>
      <c r="I4" s="28"/>
    </row>
    <row r="5" spans="1:9" s="2" customFormat="1" ht="29.65" customHeight="1" thickBot="1" x14ac:dyDescent="0.6">
      <c r="A5" s="426" t="s">
        <v>238</v>
      </c>
      <c r="B5" s="398" t="s">
        <v>210</v>
      </c>
      <c r="C5" s="398" t="s">
        <v>237</v>
      </c>
      <c r="D5" s="398" t="s">
        <v>53</v>
      </c>
      <c r="E5" s="398" t="s">
        <v>54</v>
      </c>
      <c r="F5" s="398" t="s">
        <v>0</v>
      </c>
      <c r="G5" s="398" t="s">
        <v>267</v>
      </c>
      <c r="H5" s="399" t="s">
        <v>239</v>
      </c>
      <c r="I5" s="1"/>
    </row>
    <row r="6" spans="1:9" x14ac:dyDescent="0.5">
      <c r="A6" s="32" t="s">
        <v>1</v>
      </c>
      <c r="B6" s="33">
        <v>85</v>
      </c>
      <c r="C6" s="33">
        <v>31</v>
      </c>
      <c r="D6" s="33">
        <v>24</v>
      </c>
      <c r="E6" s="33">
        <v>27</v>
      </c>
      <c r="F6" s="33">
        <v>85</v>
      </c>
      <c r="G6" s="33">
        <v>30</v>
      </c>
      <c r="H6" s="34">
        <v>52</v>
      </c>
    </row>
    <row r="7" spans="1:9" x14ac:dyDescent="0.5">
      <c r="A7" s="35" t="s">
        <v>266</v>
      </c>
      <c r="B7" s="36">
        <v>97.74</v>
      </c>
      <c r="C7" s="36">
        <v>30.88</v>
      </c>
      <c r="D7" s="36">
        <v>27.56</v>
      </c>
      <c r="E7" s="36">
        <v>35.79</v>
      </c>
      <c r="F7" s="36">
        <v>76.58</v>
      </c>
      <c r="G7" s="36">
        <v>37.89</v>
      </c>
      <c r="H7" s="37">
        <v>70.5</v>
      </c>
    </row>
    <row r="8" spans="1:9" ht="13.9" thickBot="1" x14ac:dyDescent="0.55000000000000004">
      <c r="A8" s="38" t="s">
        <v>63</v>
      </c>
      <c r="B8" s="99">
        <f>B7-85</f>
        <v>12.739999999999995</v>
      </c>
      <c r="C8" s="100">
        <f>C7-31</f>
        <v>-0.12000000000000099</v>
      </c>
      <c r="D8" s="99">
        <f>D7-24</f>
        <v>3.5599999999999987</v>
      </c>
      <c r="E8" s="99">
        <f>E7-27</f>
        <v>8.7899999999999991</v>
      </c>
      <c r="F8" s="100">
        <f>F7-85</f>
        <v>-8.4200000000000017</v>
      </c>
      <c r="G8" s="99">
        <f>G7-30</f>
        <v>7.8900000000000006</v>
      </c>
      <c r="H8" s="101">
        <v>18.5</v>
      </c>
    </row>
    <row r="9" spans="1:9" ht="13.9" thickBot="1" x14ac:dyDescent="0.55000000000000004">
      <c r="A9" s="40"/>
      <c r="B9" s="40"/>
      <c r="C9" s="40"/>
      <c r="D9" s="40"/>
      <c r="E9" s="40"/>
      <c r="F9" s="40"/>
      <c r="G9" s="40"/>
      <c r="H9" s="41"/>
    </row>
    <row r="10" spans="1:9" ht="14.25" customHeight="1" x14ac:dyDescent="0.5">
      <c r="A10" s="42" t="s">
        <v>3</v>
      </c>
      <c r="B10" s="42">
        <v>33</v>
      </c>
      <c r="C10" s="42">
        <v>0</v>
      </c>
      <c r="D10" s="42">
        <v>0</v>
      </c>
      <c r="E10" s="42">
        <v>17</v>
      </c>
      <c r="F10" s="42">
        <v>67</v>
      </c>
      <c r="G10" s="42">
        <v>33</v>
      </c>
      <c r="H10" s="156">
        <v>56</v>
      </c>
    </row>
    <row r="11" spans="1:9" ht="13.9" thickBot="1" x14ac:dyDescent="0.55000000000000004">
      <c r="A11" s="43" t="s">
        <v>63</v>
      </c>
      <c r="B11" s="44">
        <f>B10-85</f>
        <v>-52</v>
      </c>
      <c r="C11" s="44">
        <f>C10-31</f>
        <v>-31</v>
      </c>
      <c r="D11" s="44">
        <f>D10-24</f>
        <v>-24</v>
      </c>
      <c r="E11" s="44">
        <f>E10-27</f>
        <v>-10</v>
      </c>
      <c r="F11" s="44">
        <f>F10-85</f>
        <v>-18</v>
      </c>
      <c r="G11" s="125">
        <f>G10-30</f>
        <v>3</v>
      </c>
      <c r="H11" s="450">
        <f>H10-52</f>
        <v>4</v>
      </c>
    </row>
    <row r="12" spans="1:9" ht="13.9" thickBot="1" x14ac:dyDescent="0.55000000000000004">
      <c r="A12" s="225"/>
      <c r="B12" s="225"/>
      <c r="C12" s="225"/>
      <c r="D12" s="225"/>
      <c r="E12" s="225"/>
      <c r="F12" s="225"/>
      <c r="G12" s="225"/>
      <c r="H12" s="225"/>
    </row>
    <row r="13" spans="1:9" x14ac:dyDescent="0.5">
      <c r="A13" s="45" t="s">
        <v>264</v>
      </c>
      <c r="B13" s="45">
        <v>73</v>
      </c>
      <c r="C13" s="45">
        <v>16</v>
      </c>
      <c r="D13" s="45">
        <v>9</v>
      </c>
      <c r="E13" s="45">
        <v>28</v>
      </c>
      <c r="F13" s="45">
        <v>52</v>
      </c>
      <c r="G13" s="45">
        <v>26</v>
      </c>
      <c r="H13" s="158">
        <v>72</v>
      </c>
    </row>
    <row r="14" spans="1:9" ht="13.9" thickBot="1" x14ac:dyDescent="0.55000000000000004">
      <c r="A14" s="46" t="s">
        <v>63</v>
      </c>
      <c r="B14" s="47">
        <f t="shared" ref="B14:H14" si="0">B13-B6</f>
        <v>-12</v>
      </c>
      <c r="C14" s="47">
        <f t="shared" si="0"/>
        <v>-15</v>
      </c>
      <c r="D14" s="47">
        <f t="shared" si="0"/>
        <v>-15</v>
      </c>
      <c r="E14" s="126">
        <f t="shared" si="0"/>
        <v>1</v>
      </c>
      <c r="F14" s="47">
        <f t="shared" si="0"/>
        <v>-33</v>
      </c>
      <c r="G14" s="47">
        <f t="shared" si="0"/>
        <v>-4</v>
      </c>
      <c r="H14" s="167">
        <f t="shared" si="0"/>
        <v>20</v>
      </c>
    </row>
    <row r="15" spans="1:9" ht="13.9" thickBot="1" x14ac:dyDescent="0.55000000000000004">
      <c r="A15" s="225"/>
      <c r="B15" s="225"/>
      <c r="C15" s="225"/>
      <c r="D15" s="225"/>
      <c r="E15" s="225"/>
      <c r="F15" s="225"/>
      <c r="G15" s="225"/>
      <c r="H15" s="225"/>
    </row>
    <row r="16" spans="1:9" x14ac:dyDescent="0.5">
      <c r="A16" s="48" t="s">
        <v>5</v>
      </c>
      <c r="B16" s="48">
        <v>65</v>
      </c>
      <c r="C16" s="48">
        <v>2</v>
      </c>
      <c r="D16" s="48">
        <v>0</v>
      </c>
      <c r="E16" s="48">
        <v>14</v>
      </c>
      <c r="F16" s="48">
        <v>26</v>
      </c>
      <c r="G16" s="48">
        <v>20</v>
      </c>
      <c r="H16" s="159">
        <v>50</v>
      </c>
    </row>
    <row r="17" spans="1:8" ht="13.9" thickBot="1" x14ac:dyDescent="0.55000000000000004">
      <c r="A17" s="49" t="s">
        <v>63</v>
      </c>
      <c r="B17" s="50">
        <f t="shared" ref="B17:H17" si="1">B16-B6</f>
        <v>-20</v>
      </c>
      <c r="C17" s="50">
        <f t="shared" si="1"/>
        <v>-29</v>
      </c>
      <c r="D17" s="50">
        <f t="shared" si="1"/>
        <v>-24</v>
      </c>
      <c r="E17" s="50">
        <f t="shared" si="1"/>
        <v>-13</v>
      </c>
      <c r="F17" s="50">
        <f t="shared" si="1"/>
        <v>-59</v>
      </c>
      <c r="G17" s="50">
        <f t="shared" si="1"/>
        <v>-10</v>
      </c>
      <c r="H17" s="160">
        <f t="shared" si="1"/>
        <v>-2</v>
      </c>
    </row>
    <row r="18" spans="1:8" s="109" customFormat="1" ht="13.9" thickBot="1" x14ac:dyDescent="0.55000000000000004">
      <c r="A18" s="51"/>
      <c r="B18" s="51"/>
      <c r="C18" s="51"/>
      <c r="D18" s="51"/>
      <c r="E18" s="51"/>
      <c r="F18" s="51"/>
      <c r="G18" s="51"/>
      <c r="H18" s="51"/>
    </row>
    <row r="19" spans="1:8" x14ac:dyDescent="0.5">
      <c r="A19" s="52" t="s">
        <v>6</v>
      </c>
      <c r="B19" s="52">
        <v>0</v>
      </c>
      <c r="C19" s="52">
        <v>14</v>
      </c>
      <c r="D19" s="52">
        <v>0</v>
      </c>
      <c r="E19" s="52">
        <v>29</v>
      </c>
      <c r="F19" s="52">
        <v>43</v>
      </c>
      <c r="G19" s="52">
        <v>14</v>
      </c>
      <c r="H19" s="161">
        <v>57</v>
      </c>
    </row>
    <row r="20" spans="1:8" ht="13.9" thickBot="1" x14ac:dyDescent="0.55000000000000004">
      <c r="A20" s="53" t="s">
        <v>63</v>
      </c>
      <c r="B20" s="54">
        <f t="shared" ref="B20:H20" si="2">B19-B6</f>
        <v>-85</v>
      </c>
      <c r="C20" s="54">
        <f t="shared" si="2"/>
        <v>-17</v>
      </c>
      <c r="D20" s="54">
        <f t="shared" si="2"/>
        <v>-24</v>
      </c>
      <c r="E20" s="127">
        <f t="shared" si="2"/>
        <v>2</v>
      </c>
      <c r="F20" s="54">
        <f t="shared" si="2"/>
        <v>-42</v>
      </c>
      <c r="G20" s="54">
        <f t="shared" si="2"/>
        <v>-16</v>
      </c>
      <c r="H20" s="162">
        <f t="shared" si="2"/>
        <v>5</v>
      </c>
    </row>
    <row r="21" spans="1:8" s="109" customFormat="1" ht="13.9" thickBot="1" x14ac:dyDescent="0.55000000000000004">
      <c r="A21" s="51"/>
      <c r="B21" s="128"/>
      <c r="C21" s="128"/>
      <c r="D21" s="128"/>
      <c r="E21" s="128"/>
      <c r="F21" s="128"/>
      <c r="G21" s="128"/>
      <c r="H21" s="128"/>
    </row>
    <row r="22" spans="1:8" x14ac:dyDescent="0.5">
      <c r="A22" s="45" t="s">
        <v>7</v>
      </c>
      <c r="B22" s="45">
        <v>67</v>
      </c>
      <c r="C22" s="45">
        <v>1</v>
      </c>
      <c r="D22" s="45">
        <v>1</v>
      </c>
      <c r="E22" s="45">
        <v>13</v>
      </c>
      <c r="F22" s="45">
        <v>39</v>
      </c>
      <c r="G22" s="45">
        <v>23</v>
      </c>
      <c r="H22" s="158">
        <v>56</v>
      </c>
    </row>
    <row r="23" spans="1:8" ht="13.9" thickBot="1" x14ac:dyDescent="0.55000000000000004">
      <c r="A23" s="46" t="s">
        <v>63</v>
      </c>
      <c r="B23" s="47">
        <f t="shared" ref="B23:H23" si="3">B22-B6</f>
        <v>-18</v>
      </c>
      <c r="C23" s="47">
        <f t="shared" si="3"/>
        <v>-30</v>
      </c>
      <c r="D23" s="47">
        <f t="shared" si="3"/>
        <v>-23</v>
      </c>
      <c r="E23" s="47">
        <f t="shared" si="3"/>
        <v>-14</v>
      </c>
      <c r="F23" s="47">
        <f t="shared" si="3"/>
        <v>-46</v>
      </c>
      <c r="G23" s="47">
        <f t="shared" si="3"/>
        <v>-7</v>
      </c>
      <c r="H23" s="167">
        <f t="shared" si="3"/>
        <v>4</v>
      </c>
    </row>
    <row r="24" spans="1:8" s="109" customFormat="1" ht="13.9" thickBot="1" x14ac:dyDescent="0.55000000000000004">
      <c r="A24" s="56"/>
      <c r="B24" s="57"/>
      <c r="C24" s="57"/>
      <c r="D24" s="57"/>
      <c r="E24" s="57"/>
      <c r="F24" s="57"/>
      <c r="G24" s="57"/>
      <c r="H24" s="58"/>
    </row>
    <row r="25" spans="1:8" x14ac:dyDescent="0.5">
      <c r="A25" s="59" t="s">
        <v>8</v>
      </c>
      <c r="B25" s="59">
        <v>61</v>
      </c>
      <c r="C25" s="59">
        <v>24</v>
      </c>
      <c r="D25" s="59">
        <v>19</v>
      </c>
      <c r="E25" s="59">
        <v>35</v>
      </c>
      <c r="F25" s="59">
        <v>35</v>
      </c>
      <c r="G25" s="59">
        <v>77</v>
      </c>
      <c r="H25" s="163">
        <v>73</v>
      </c>
    </row>
    <row r="26" spans="1:8" ht="13.9" thickBot="1" x14ac:dyDescent="0.55000000000000004">
      <c r="A26" s="60" t="s">
        <v>63</v>
      </c>
      <c r="B26" s="61">
        <f t="shared" ref="B26:H26" si="4">B25-B6</f>
        <v>-24</v>
      </c>
      <c r="C26" s="61">
        <f t="shared" si="4"/>
        <v>-7</v>
      </c>
      <c r="D26" s="61">
        <f t="shared" si="4"/>
        <v>-5</v>
      </c>
      <c r="E26" s="129">
        <f t="shared" si="4"/>
        <v>8</v>
      </c>
      <c r="F26" s="129">
        <f>F25-F6</f>
        <v>-50</v>
      </c>
      <c r="G26" s="129">
        <f t="shared" si="4"/>
        <v>47</v>
      </c>
      <c r="H26" s="166">
        <f t="shared" si="4"/>
        <v>21</v>
      </c>
    </row>
    <row r="27" spans="1:8" s="109" customFormat="1" ht="13.9" thickBot="1" x14ac:dyDescent="0.55000000000000004">
      <c r="A27" s="56"/>
      <c r="B27" s="130"/>
      <c r="C27" s="130"/>
      <c r="D27" s="130"/>
      <c r="E27" s="130"/>
      <c r="F27" s="130"/>
      <c r="G27" s="130"/>
      <c r="H27" s="131"/>
    </row>
    <row r="28" spans="1:8" x14ac:dyDescent="0.5">
      <c r="A28" s="62" t="s">
        <v>9</v>
      </c>
      <c r="B28" s="62">
        <v>0</v>
      </c>
      <c r="C28" s="62">
        <v>0</v>
      </c>
      <c r="D28" s="62">
        <v>0</v>
      </c>
      <c r="E28" s="62">
        <v>0</v>
      </c>
      <c r="F28" s="62">
        <v>100</v>
      </c>
      <c r="G28" s="62">
        <v>0</v>
      </c>
      <c r="H28" s="164">
        <v>37.5</v>
      </c>
    </row>
    <row r="29" spans="1:8" ht="13.9" thickBot="1" x14ac:dyDescent="0.55000000000000004">
      <c r="A29" s="63" t="s">
        <v>63</v>
      </c>
      <c r="B29" s="132">
        <f t="shared" ref="B29:H29" si="5">B28-B6</f>
        <v>-85</v>
      </c>
      <c r="C29" s="132">
        <f t="shared" si="5"/>
        <v>-31</v>
      </c>
      <c r="D29" s="132">
        <f t="shared" si="5"/>
        <v>-24</v>
      </c>
      <c r="E29" s="132">
        <f t="shared" si="5"/>
        <v>-27</v>
      </c>
      <c r="F29" s="103">
        <f t="shared" si="5"/>
        <v>15</v>
      </c>
      <c r="G29" s="132">
        <f t="shared" si="5"/>
        <v>-30</v>
      </c>
      <c r="H29" s="165">
        <f t="shared" si="5"/>
        <v>-14.5</v>
      </c>
    </row>
    <row r="30" spans="1:8" ht="13.9" thickBot="1" x14ac:dyDescent="0.55000000000000004">
      <c r="A30" s="64"/>
      <c r="B30" s="133"/>
      <c r="C30" s="133"/>
      <c r="D30" s="133"/>
      <c r="E30" s="133"/>
      <c r="F30" s="133"/>
      <c r="G30" s="133"/>
      <c r="H30" s="133"/>
    </row>
    <row r="31" spans="1:8" x14ac:dyDescent="0.5">
      <c r="A31" s="104" t="s">
        <v>11</v>
      </c>
      <c r="B31" s="134">
        <v>50</v>
      </c>
      <c r="C31" s="134">
        <v>58</v>
      </c>
      <c r="D31" s="134">
        <v>8</v>
      </c>
      <c r="E31" s="134">
        <v>17</v>
      </c>
      <c r="F31" s="134">
        <v>50</v>
      </c>
      <c r="G31" s="134">
        <v>79</v>
      </c>
      <c r="H31" s="431">
        <v>50</v>
      </c>
    </row>
    <row r="32" spans="1:8" ht="13.9" thickBot="1" x14ac:dyDescent="0.55000000000000004">
      <c r="A32" s="123" t="s">
        <v>63</v>
      </c>
      <c r="B32" s="107">
        <f>B31-B6</f>
        <v>-35</v>
      </c>
      <c r="C32" s="120">
        <f t="shared" ref="C32:H32" si="6">C31-C6</f>
        <v>27</v>
      </c>
      <c r="D32" s="107">
        <f t="shared" si="6"/>
        <v>-16</v>
      </c>
      <c r="E32" s="107">
        <f t="shared" si="6"/>
        <v>-10</v>
      </c>
      <c r="F32" s="107">
        <f t="shared" si="6"/>
        <v>-35</v>
      </c>
      <c r="G32" s="120">
        <f t="shared" si="6"/>
        <v>49</v>
      </c>
      <c r="H32" s="433">
        <f t="shared" si="6"/>
        <v>-2</v>
      </c>
    </row>
    <row r="33" spans="1:9" ht="13.9" thickBot="1" x14ac:dyDescent="0.55000000000000004">
      <c r="A33" s="266"/>
      <c r="B33" s="267"/>
      <c r="C33" s="268"/>
      <c r="D33" s="267"/>
      <c r="E33" s="267"/>
      <c r="F33" s="267"/>
      <c r="G33" s="268"/>
      <c r="H33" s="267"/>
    </row>
    <row r="34" spans="1:9" ht="17.649999999999999" thickBot="1" x14ac:dyDescent="0.55000000000000004">
      <c r="A34" s="269" t="s">
        <v>62</v>
      </c>
      <c r="B34" s="270"/>
      <c r="C34" s="270"/>
      <c r="D34" s="270"/>
      <c r="E34" s="270"/>
      <c r="F34" s="270"/>
      <c r="G34" s="270"/>
      <c r="H34" s="271"/>
    </row>
    <row r="35" spans="1:9" s="8" customFormat="1" x14ac:dyDescent="0.5">
      <c r="A35" s="191"/>
      <c r="B35" s="285" t="s">
        <v>44</v>
      </c>
      <c r="C35" s="285" t="s">
        <v>45</v>
      </c>
      <c r="D35" s="285" t="s">
        <v>46</v>
      </c>
      <c r="E35" s="285" t="s">
        <v>47</v>
      </c>
      <c r="F35" s="285" t="s">
        <v>48</v>
      </c>
      <c r="G35" s="285" t="s">
        <v>49</v>
      </c>
      <c r="H35" s="286" t="s">
        <v>50</v>
      </c>
    </row>
    <row r="36" spans="1:9" s="8" customFormat="1" ht="27" customHeight="1" thickBot="1" x14ac:dyDescent="0.55000000000000004">
      <c r="A36" s="168" t="s">
        <v>62</v>
      </c>
      <c r="B36" s="307" t="s">
        <v>210</v>
      </c>
      <c r="C36" s="307" t="s">
        <v>237</v>
      </c>
      <c r="D36" s="307" t="s">
        <v>53</v>
      </c>
      <c r="E36" s="307" t="s">
        <v>54</v>
      </c>
      <c r="F36" s="307" t="s">
        <v>0</v>
      </c>
      <c r="G36" s="307" t="s">
        <v>267</v>
      </c>
      <c r="H36" s="308" t="s">
        <v>239</v>
      </c>
    </row>
    <row r="37" spans="1:9" s="8" customFormat="1" ht="13.9" thickBot="1" x14ac:dyDescent="0.55000000000000004">
      <c r="A37" s="284" t="s">
        <v>1</v>
      </c>
      <c r="B37" s="193">
        <v>85</v>
      </c>
      <c r="C37" s="193">
        <v>31</v>
      </c>
      <c r="D37" s="193">
        <v>24</v>
      </c>
      <c r="E37" s="193">
        <v>27</v>
      </c>
      <c r="F37" s="193">
        <v>85</v>
      </c>
      <c r="G37" s="193">
        <v>30</v>
      </c>
      <c r="H37" s="194">
        <v>52</v>
      </c>
    </row>
    <row r="38" spans="1:9" x14ac:dyDescent="0.5">
      <c r="A38" s="281" t="s">
        <v>60</v>
      </c>
      <c r="B38" s="282">
        <v>78.5364</v>
      </c>
      <c r="C38" s="282">
        <v>17.655200000000001</v>
      </c>
      <c r="D38" s="282">
        <v>18.634</v>
      </c>
      <c r="E38" s="282">
        <v>25.332800000000002</v>
      </c>
      <c r="F38" s="282">
        <v>74.265199999999993</v>
      </c>
      <c r="G38" s="282">
        <v>30.663199999999996</v>
      </c>
      <c r="H38" s="283">
        <v>66.524799999999999</v>
      </c>
    </row>
    <row r="39" spans="1:9" ht="15" customHeight="1" thickBot="1" x14ac:dyDescent="0.55000000000000004">
      <c r="A39" s="205" t="s">
        <v>61</v>
      </c>
      <c r="B39" s="206">
        <v>-6.4635999999999996</v>
      </c>
      <c r="C39" s="206">
        <v>-13.344799999999999</v>
      </c>
      <c r="D39" s="206">
        <v>-5.3659999999999997</v>
      </c>
      <c r="E39" s="206">
        <v>-1.6671999999999976</v>
      </c>
      <c r="F39" s="206">
        <v>-10.734800000000007</v>
      </c>
      <c r="G39" s="207">
        <v>0.66319999999999624</v>
      </c>
      <c r="H39" s="280">
        <v>14.524799999999999</v>
      </c>
    </row>
    <row r="40" spans="1:9" s="8" customFormat="1" ht="57.75" customHeight="1" thickBot="1" x14ac:dyDescent="0.55000000000000004">
      <c r="A40" s="212"/>
      <c r="B40" s="142"/>
      <c r="C40" s="213"/>
      <c r="D40" s="219" t="s">
        <v>64</v>
      </c>
      <c r="E40" s="219"/>
      <c r="F40" s="219"/>
      <c r="G40" s="219"/>
      <c r="H40" s="220"/>
      <c r="I40" s="9"/>
    </row>
    <row r="41" spans="1:9" s="8" customFormat="1" ht="14.65" customHeight="1" x14ac:dyDescent="0.5">
      <c r="A41" s="276" t="s">
        <v>242</v>
      </c>
      <c r="B41" s="272" t="s">
        <v>268</v>
      </c>
      <c r="C41" s="264"/>
      <c r="D41" s="273"/>
      <c r="E41" s="278" t="s">
        <v>243</v>
      </c>
      <c r="F41" s="244"/>
      <c r="G41" s="244"/>
      <c r="H41" s="245"/>
      <c r="I41" s="28"/>
    </row>
    <row r="42" spans="1:9" s="8" customFormat="1" ht="29.65" customHeight="1" thickBot="1" x14ac:dyDescent="0.55000000000000004">
      <c r="A42" s="277"/>
      <c r="B42" s="274"/>
      <c r="C42" s="265"/>
      <c r="D42" s="275"/>
      <c r="E42" s="279"/>
      <c r="F42" s="246"/>
      <c r="G42" s="246"/>
      <c r="H42" s="247"/>
      <c r="I42" s="28"/>
    </row>
    <row r="43" spans="1:9" ht="34.9" customHeight="1" thickBot="1" x14ac:dyDescent="0.55000000000000004">
      <c r="A43" s="415" t="s">
        <v>13</v>
      </c>
      <c r="B43" s="416"/>
      <c r="C43" s="417" t="s">
        <v>14</v>
      </c>
      <c r="D43" s="108"/>
      <c r="E43" s="108"/>
      <c r="F43" s="108"/>
      <c r="G43" s="451" t="s">
        <v>65</v>
      </c>
      <c r="H43" s="452"/>
    </row>
    <row r="44" spans="1:9" ht="15" x14ac:dyDescent="0.5">
      <c r="A44" s="405" t="s">
        <v>16</v>
      </c>
      <c r="B44" s="406"/>
      <c r="C44" s="407">
        <v>3</v>
      </c>
      <c r="D44" s="108"/>
      <c r="E44" s="108"/>
      <c r="F44" s="108"/>
      <c r="G44" s="453" t="s">
        <v>51</v>
      </c>
      <c r="H44" s="454" t="s">
        <v>12</v>
      </c>
    </row>
    <row r="45" spans="1:9" ht="15" x14ac:dyDescent="0.5">
      <c r="A45" s="408" t="s">
        <v>18</v>
      </c>
      <c r="B45" s="231"/>
      <c r="C45" s="409">
        <v>25</v>
      </c>
      <c r="D45" s="108"/>
      <c r="E45" s="108"/>
      <c r="F45" s="108"/>
      <c r="G45" s="91">
        <v>112</v>
      </c>
      <c r="H45" s="75" t="s">
        <v>271</v>
      </c>
    </row>
    <row r="46" spans="1:9" ht="15" x14ac:dyDescent="0.5">
      <c r="A46" s="408" t="s">
        <v>21</v>
      </c>
      <c r="B46" s="231"/>
      <c r="C46" s="410">
        <v>10</v>
      </c>
      <c r="D46" s="108"/>
      <c r="E46" s="108"/>
      <c r="F46" s="108"/>
      <c r="G46" s="91">
        <v>355</v>
      </c>
      <c r="H46" s="92" t="s">
        <v>99</v>
      </c>
    </row>
    <row r="47" spans="1:9" ht="15" x14ac:dyDescent="0.5">
      <c r="A47" s="408" t="s">
        <v>23</v>
      </c>
      <c r="B47" s="231"/>
      <c r="C47" s="410">
        <v>9</v>
      </c>
      <c r="D47" s="108"/>
      <c r="E47" s="108"/>
      <c r="F47" s="108"/>
      <c r="G47" s="91">
        <v>376</v>
      </c>
      <c r="H47" s="92" t="s">
        <v>95</v>
      </c>
    </row>
    <row r="48" spans="1:9" ht="15" x14ac:dyDescent="0.5">
      <c r="A48" s="408" t="s">
        <v>24</v>
      </c>
      <c r="B48" s="231"/>
      <c r="C48" s="410">
        <v>56</v>
      </c>
      <c r="D48" s="108"/>
      <c r="E48" s="108"/>
      <c r="F48" s="108"/>
      <c r="G48" s="91">
        <v>395</v>
      </c>
      <c r="H48" s="92" t="s">
        <v>93</v>
      </c>
    </row>
    <row r="49" spans="1:11" ht="15" x14ac:dyDescent="0.5">
      <c r="A49" s="408" t="s">
        <v>26</v>
      </c>
      <c r="B49" s="231"/>
      <c r="C49" s="410">
        <v>23</v>
      </c>
      <c r="D49" s="108"/>
      <c r="E49" s="108"/>
      <c r="F49" s="108"/>
      <c r="G49" s="91">
        <v>401</v>
      </c>
      <c r="H49" s="92" t="s">
        <v>100</v>
      </c>
    </row>
    <row r="50" spans="1:11" ht="15" x14ac:dyDescent="0.5">
      <c r="A50" s="408" t="s">
        <v>27</v>
      </c>
      <c r="B50" s="231"/>
      <c r="C50" s="410">
        <v>1</v>
      </c>
      <c r="D50" s="108"/>
      <c r="E50" s="108"/>
      <c r="F50" s="108"/>
      <c r="G50" s="91">
        <v>403</v>
      </c>
      <c r="H50" s="92" t="s">
        <v>101</v>
      </c>
    </row>
    <row r="51" spans="1:11" ht="15" x14ac:dyDescent="0.5">
      <c r="A51" s="408" t="s">
        <v>28</v>
      </c>
      <c r="B51" s="231"/>
      <c r="C51" s="410">
        <v>5</v>
      </c>
      <c r="D51" s="108"/>
      <c r="E51" s="108"/>
      <c r="F51" s="108"/>
      <c r="G51" s="91">
        <v>405</v>
      </c>
      <c r="H51" s="92" t="s">
        <v>97</v>
      </c>
    </row>
    <row r="52" spans="1:11" ht="15" x14ac:dyDescent="0.5">
      <c r="A52" s="408" t="s">
        <v>29</v>
      </c>
      <c r="B52" s="231"/>
      <c r="C52" s="410">
        <v>1</v>
      </c>
      <c r="D52" s="108"/>
      <c r="E52" s="108"/>
      <c r="F52" s="108"/>
      <c r="G52" s="91">
        <v>428</v>
      </c>
      <c r="H52" s="92" t="s">
        <v>270</v>
      </c>
    </row>
    <row r="53" spans="1:11" ht="15" x14ac:dyDescent="0.5">
      <c r="A53" s="411" t="s">
        <v>77</v>
      </c>
      <c r="B53" s="230"/>
      <c r="C53" s="412">
        <v>5</v>
      </c>
      <c r="D53" s="108"/>
      <c r="E53" s="108"/>
      <c r="F53" s="108"/>
      <c r="G53" s="91">
        <v>431</v>
      </c>
      <c r="H53" s="75" t="s">
        <v>96</v>
      </c>
    </row>
    <row r="54" spans="1:11" ht="15" x14ac:dyDescent="0.5">
      <c r="A54" s="411" t="s">
        <v>31</v>
      </c>
      <c r="B54" s="230"/>
      <c r="C54" s="410">
        <v>1</v>
      </c>
      <c r="D54" s="108"/>
      <c r="E54" s="108"/>
      <c r="F54" s="108"/>
      <c r="G54" s="91">
        <v>444</v>
      </c>
      <c r="H54" s="75" t="s">
        <v>94</v>
      </c>
    </row>
    <row r="55" spans="1:11" ht="15.4" thickBot="1" x14ac:dyDescent="0.55000000000000004">
      <c r="A55" s="408" t="s">
        <v>32</v>
      </c>
      <c r="B55" s="231"/>
      <c r="C55" s="410">
        <v>4</v>
      </c>
      <c r="D55" s="108"/>
      <c r="E55" s="108"/>
      <c r="F55" s="108"/>
      <c r="G55" s="93">
        <v>495</v>
      </c>
      <c r="H55" s="77" t="s">
        <v>102</v>
      </c>
    </row>
    <row r="56" spans="1:11" ht="15" x14ac:dyDescent="0.5">
      <c r="A56" s="408" t="s">
        <v>33</v>
      </c>
      <c r="B56" s="231"/>
      <c r="C56" s="410">
        <v>7</v>
      </c>
      <c r="D56" s="108"/>
      <c r="E56" s="108"/>
      <c r="F56" s="108"/>
      <c r="G56" s="108"/>
      <c r="H56" s="108"/>
    </row>
    <row r="57" spans="1:11" ht="15" x14ac:dyDescent="0.5">
      <c r="A57" s="408" t="s">
        <v>34</v>
      </c>
      <c r="B57" s="231"/>
      <c r="C57" s="410">
        <v>3</v>
      </c>
      <c r="D57" s="108"/>
      <c r="E57" s="108"/>
      <c r="F57" s="108"/>
      <c r="G57" s="108"/>
      <c r="H57" s="108"/>
    </row>
    <row r="58" spans="1:11" ht="15" x14ac:dyDescent="0.5">
      <c r="A58" s="408" t="s">
        <v>35</v>
      </c>
      <c r="B58" s="231"/>
      <c r="C58" s="410">
        <v>5</v>
      </c>
      <c r="D58" s="108"/>
      <c r="E58" s="108"/>
      <c r="F58" s="108"/>
      <c r="G58" s="108"/>
      <c r="H58" s="108"/>
    </row>
    <row r="59" spans="1:11" ht="15" x14ac:dyDescent="0.5">
      <c r="A59" s="408" t="s">
        <v>36</v>
      </c>
      <c r="B59" s="231"/>
      <c r="C59" s="410">
        <v>19</v>
      </c>
      <c r="D59" s="108"/>
      <c r="E59" s="108"/>
      <c r="F59" s="108"/>
      <c r="G59" s="108"/>
      <c r="H59" s="108"/>
    </row>
    <row r="60" spans="1:11" ht="15" x14ac:dyDescent="0.5">
      <c r="A60" s="408" t="s">
        <v>37</v>
      </c>
      <c r="B60" s="231"/>
      <c r="C60" s="410">
        <v>5</v>
      </c>
      <c r="D60" s="108"/>
      <c r="E60" s="108"/>
      <c r="F60" s="108"/>
      <c r="G60" s="143"/>
      <c r="H60" s="108"/>
    </row>
    <row r="61" spans="1:11" ht="15" x14ac:dyDescent="0.5">
      <c r="A61" s="408" t="s">
        <v>38</v>
      </c>
      <c r="B61" s="231"/>
      <c r="C61" s="410">
        <v>18</v>
      </c>
      <c r="D61" s="143"/>
      <c r="E61" s="108"/>
      <c r="F61" s="108"/>
      <c r="G61" s="143"/>
      <c r="H61" s="143"/>
      <c r="I61" s="143"/>
      <c r="J61" s="143"/>
      <c r="K61" s="143"/>
    </row>
    <row r="62" spans="1:11" ht="15" x14ac:dyDescent="0.5">
      <c r="A62" s="408" t="s">
        <v>39</v>
      </c>
      <c r="B62" s="231"/>
      <c r="C62" s="410">
        <v>4</v>
      </c>
      <c r="D62" s="143"/>
      <c r="E62" s="108"/>
      <c r="F62" s="108"/>
      <c r="G62" s="143"/>
      <c r="H62" s="143"/>
      <c r="I62" s="143"/>
      <c r="J62" s="143"/>
      <c r="K62" s="143"/>
    </row>
    <row r="63" spans="1:11" ht="15" x14ac:dyDescent="0.5">
      <c r="A63" s="411" t="s">
        <v>40</v>
      </c>
      <c r="B63" s="230"/>
      <c r="C63" s="410">
        <v>348</v>
      </c>
      <c r="D63" s="143"/>
      <c r="E63" s="108"/>
      <c r="F63" s="108"/>
      <c r="G63" s="143"/>
      <c r="H63" s="143"/>
      <c r="I63" s="143"/>
      <c r="J63" s="143"/>
      <c r="K63" s="143"/>
    </row>
    <row r="64" spans="1:11" ht="15" x14ac:dyDescent="0.5">
      <c r="A64" s="408" t="s">
        <v>41</v>
      </c>
      <c r="B64" s="231"/>
      <c r="C64" s="410">
        <v>6</v>
      </c>
      <c r="D64" s="143"/>
      <c r="E64" s="108"/>
      <c r="F64" s="108"/>
      <c r="G64" s="115"/>
      <c r="H64" s="143"/>
      <c r="I64" s="143"/>
      <c r="J64" s="143"/>
      <c r="K64" s="143"/>
    </row>
    <row r="65" spans="1:11" ht="15.4" thickBot="1" x14ac:dyDescent="0.55000000000000004">
      <c r="A65" s="413" t="s">
        <v>42</v>
      </c>
      <c r="B65" s="234"/>
      <c r="C65" s="414">
        <v>3</v>
      </c>
      <c r="D65" s="110"/>
      <c r="E65" s="108"/>
      <c r="F65" s="108"/>
      <c r="G65" s="117"/>
      <c r="H65" s="143"/>
      <c r="I65" s="143"/>
      <c r="J65" s="143"/>
      <c r="K65" s="143"/>
    </row>
    <row r="66" spans="1:11" ht="33.4" customHeight="1" thickBot="1" x14ac:dyDescent="0.55000000000000004">
      <c r="A66" s="232" t="s">
        <v>172</v>
      </c>
      <c r="B66" s="233"/>
      <c r="C66" s="94">
        <f>SUM(C44:C65)</f>
        <v>561</v>
      </c>
      <c r="D66" s="51"/>
      <c r="E66" s="108"/>
      <c r="F66" s="108"/>
      <c r="G66" s="143"/>
      <c r="H66" s="110"/>
      <c r="I66" s="110"/>
      <c r="J66" s="110"/>
      <c r="K66" s="115"/>
    </row>
    <row r="67" spans="1:11" x14ac:dyDescent="0.5">
      <c r="A67" s="108"/>
      <c r="B67" s="108"/>
      <c r="C67" s="108"/>
      <c r="D67" s="143"/>
      <c r="E67" s="108"/>
      <c r="F67" s="108"/>
      <c r="G67" s="143"/>
      <c r="H67" s="143"/>
      <c r="I67" s="143"/>
      <c r="J67" s="143"/>
      <c r="K67" s="143"/>
    </row>
    <row r="68" spans="1:11" x14ac:dyDescent="0.5">
      <c r="A68" s="108"/>
      <c r="B68" s="108"/>
      <c r="C68" s="108"/>
      <c r="D68" s="143"/>
      <c r="E68" s="108"/>
      <c r="F68" s="108"/>
      <c r="G68" s="143"/>
      <c r="H68" s="143"/>
      <c r="I68" s="143"/>
      <c r="J68" s="143"/>
      <c r="K68" s="143"/>
    </row>
    <row r="69" spans="1:11" x14ac:dyDescent="0.5">
      <c r="A69" s="144"/>
      <c r="B69" s="144"/>
      <c r="C69" s="144"/>
      <c r="D69" s="144"/>
      <c r="E69" s="144"/>
      <c r="F69" s="144"/>
      <c r="G69" s="144"/>
      <c r="H69" s="65"/>
    </row>
    <row r="70" spans="1:11" x14ac:dyDescent="0.5">
      <c r="A70" s="145"/>
      <c r="B70" s="145"/>
      <c r="C70" s="145"/>
      <c r="D70" s="145"/>
      <c r="E70" s="145"/>
      <c r="F70" s="145"/>
      <c r="G70" s="145"/>
      <c r="H70" s="65"/>
    </row>
    <row r="71" spans="1:11" x14ac:dyDescent="0.5">
      <c r="A71" s="145"/>
      <c r="B71" s="145"/>
      <c r="C71" s="145"/>
      <c r="D71" s="145"/>
      <c r="E71" s="145"/>
      <c r="F71" s="145"/>
      <c r="G71" s="145"/>
      <c r="H71" s="65"/>
    </row>
    <row r="72" spans="1:11" x14ac:dyDescent="0.5">
      <c r="A72" s="145"/>
      <c r="B72" s="145"/>
      <c r="C72" s="145"/>
      <c r="D72" s="145"/>
      <c r="E72" s="145"/>
      <c r="F72" s="145"/>
      <c r="G72" s="145"/>
      <c r="H72" s="65"/>
    </row>
    <row r="73" spans="1:11" x14ac:dyDescent="0.5">
      <c r="A73" s="64"/>
      <c r="B73" s="65"/>
      <c r="C73" s="65"/>
      <c r="D73" s="65"/>
      <c r="E73" s="65"/>
      <c r="F73" s="65"/>
      <c r="G73" s="65"/>
      <c r="H73" s="65"/>
    </row>
    <row r="74" spans="1:11" x14ac:dyDescent="0.5">
      <c r="A74" s="64"/>
      <c r="B74" s="65"/>
      <c r="C74" s="65"/>
      <c r="D74" s="65"/>
      <c r="E74" s="65"/>
      <c r="F74" s="65"/>
      <c r="G74" s="65"/>
      <c r="H74" s="65"/>
    </row>
    <row r="75" spans="1:11" x14ac:dyDescent="0.5">
      <c r="A75" s="64"/>
      <c r="B75" s="65"/>
      <c r="C75" s="65"/>
      <c r="D75" s="65"/>
      <c r="E75" s="65"/>
      <c r="F75" s="65"/>
      <c r="G75" s="65"/>
      <c r="H75" s="65"/>
    </row>
    <row r="76" spans="1:11" x14ac:dyDescent="0.5">
      <c r="A76" s="64"/>
      <c r="B76" s="65"/>
      <c r="C76" s="65"/>
      <c r="D76" s="65"/>
      <c r="E76" s="65"/>
      <c r="F76" s="65"/>
      <c r="G76" s="65"/>
      <c r="H76" s="65"/>
    </row>
    <row r="77" spans="1:11" x14ac:dyDescent="0.5">
      <c r="A77" s="64"/>
      <c r="B77" s="65"/>
      <c r="C77" s="65"/>
      <c r="D77" s="65"/>
      <c r="E77" s="65"/>
      <c r="F77" s="65"/>
      <c r="G77" s="65"/>
      <c r="H77" s="65"/>
    </row>
    <row r="78" spans="1:11" x14ac:dyDescent="0.5">
      <c r="A78" s="64"/>
      <c r="B78" s="65"/>
      <c r="C78" s="65"/>
      <c r="D78" s="65"/>
      <c r="E78" s="65"/>
      <c r="F78" s="65"/>
      <c r="G78" s="65"/>
      <c r="H78" s="65"/>
    </row>
    <row r="79" spans="1:11" x14ac:dyDescent="0.5">
      <c r="A79" s="64"/>
      <c r="B79" s="65"/>
      <c r="C79" s="65"/>
      <c r="D79" s="65"/>
      <c r="E79" s="65"/>
      <c r="F79" s="65"/>
      <c r="G79" s="65"/>
      <c r="H79" s="65"/>
    </row>
    <row r="80" spans="1:11" x14ac:dyDescent="0.5">
      <c r="A80" s="64"/>
      <c r="B80" s="65"/>
      <c r="C80" s="65"/>
      <c r="D80" s="65"/>
      <c r="E80" s="65"/>
      <c r="F80" s="65"/>
      <c r="G80" s="65"/>
      <c r="H80" s="65"/>
    </row>
    <row r="81" spans="1:8" x14ac:dyDescent="0.5">
      <c r="A81" s="64"/>
      <c r="B81" s="65"/>
      <c r="C81" s="65"/>
      <c r="D81" s="65"/>
      <c r="E81" s="65"/>
      <c r="F81" s="65"/>
      <c r="G81" s="65"/>
      <c r="H81" s="65"/>
    </row>
  </sheetData>
  <mergeCells count="37">
    <mergeCell ref="B1:H1"/>
    <mergeCell ref="A41:A42"/>
    <mergeCell ref="B41:D42"/>
    <mergeCell ref="E41:H42"/>
    <mergeCell ref="A50:B50"/>
    <mergeCell ref="A51:B51"/>
    <mergeCell ref="A52:B52"/>
    <mergeCell ref="A53:B53"/>
    <mergeCell ref="A49:B49"/>
    <mergeCell ref="A45:B45"/>
    <mergeCell ref="A46:B46"/>
    <mergeCell ref="A47:B47"/>
    <mergeCell ref="A48:B48"/>
    <mergeCell ref="A4:H4"/>
    <mergeCell ref="A34:H34"/>
    <mergeCell ref="A43:B43"/>
    <mergeCell ref="A12:H12"/>
    <mergeCell ref="A15:H15"/>
    <mergeCell ref="A2:A3"/>
    <mergeCell ref="B2:D3"/>
    <mergeCell ref="E2:H3"/>
    <mergeCell ref="A66:B66"/>
    <mergeCell ref="D40:H40"/>
    <mergeCell ref="G43:H43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4:B44"/>
  </mergeCells>
  <pageMargins left="0.7" right="0.7" top="0.75" bottom="0.75" header="0.3" footer="0.3"/>
  <pageSetup orientation="portrait" r:id="rId1"/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6610E-6647-446E-ADF8-D37DAE478B31}">
  <dimension ref="A1:I86"/>
  <sheetViews>
    <sheetView view="pageLayout" topLeftCell="A18" zoomScaleNormal="100" workbookViewId="0">
      <selection activeCell="A38" sqref="A38:XFD39"/>
    </sheetView>
  </sheetViews>
  <sheetFormatPr defaultRowHeight="13.5" x14ac:dyDescent="0.5"/>
  <cols>
    <col min="1" max="1" width="28.33203125" style="139" customWidth="1"/>
    <col min="2" max="2" width="6.265625" style="140" customWidth="1"/>
    <col min="3" max="4" width="9.33203125" style="140" customWidth="1"/>
    <col min="5" max="5" width="8.6640625" style="140" customWidth="1"/>
    <col min="6" max="6" width="9.53125" style="140" customWidth="1"/>
    <col min="7" max="7" width="9" style="140" customWidth="1"/>
    <col min="8" max="8" width="9.46484375" style="140" customWidth="1"/>
    <col min="9" max="16384" width="9.06640625" style="97"/>
  </cols>
  <sheetData>
    <row r="1" spans="1:9" s="113" customFormat="1" ht="57.75" customHeight="1" thickBot="1" x14ac:dyDescent="0.55000000000000004">
      <c r="A1" s="212"/>
      <c r="B1" s="142"/>
      <c r="C1" s="213"/>
      <c r="D1" s="219" t="s">
        <v>64</v>
      </c>
      <c r="E1" s="219"/>
      <c r="F1" s="219"/>
      <c r="G1" s="219"/>
      <c r="H1" s="220"/>
      <c r="I1" s="9"/>
    </row>
    <row r="2" spans="1:9" s="8" customFormat="1" ht="14.65" customHeight="1" x14ac:dyDescent="0.5">
      <c r="A2" s="261" t="s">
        <v>245</v>
      </c>
      <c r="B2" s="257"/>
      <c r="C2" s="258"/>
      <c r="D2" s="342" t="s">
        <v>244</v>
      </c>
      <c r="E2" s="255"/>
      <c r="F2" s="343"/>
      <c r="G2" s="346" t="s">
        <v>246</v>
      </c>
      <c r="H2" s="226"/>
      <c r="I2" s="28"/>
    </row>
    <row r="3" spans="1:9" s="8" customFormat="1" ht="32.65" customHeight="1" thickBot="1" x14ac:dyDescent="0.55000000000000004">
      <c r="A3" s="262"/>
      <c r="B3" s="259"/>
      <c r="C3" s="260"/>
      <c r="D3" s="344"/>
      <c r="E3" s="256"/>
      <c r="F3" s="345"/>
      <c r="G3" s="347"/>
      <c r="H3" s="348"/>
      <c r="I3" s="28"/>
    </row>
    <row r="4" spans="1:9" s="8" customFormat="1" ht="16.5" customHeight="1" thickBot="1" x14ac:dyDescent="0.55000000000000004">
      <c r="A4" s="269" t="s">
        <v>176</v>
      </c>
      <c r="B4" s="270"/>
      <c r="C4" s="270"/>
      <c r="D4" s="270"/>
      <c r="E4" s="270"/>
      <c r="F4" s="270"/>
      <c r="G4" s="270"/>
      <c r="H4" s="271"/>
      <c r="I4" s="28"/>
    </row>
    <row r="5" spans="1:9" s="2" customFormat="1" ht="29.65" customHeight="1" thickBot="1" x14ac:dyDescent="0.6">
      <c r="A5" s="396" t="s">
        <v>238</v>
      </c>
      <c r="B5" s="397" t="s">
        <v>210</v>
      </c>
      <c r="C5" s="398" t="s">
        <v>237</v>
      </c>
      <c r="D5" s="398" t="s">
        <v>53</v>
      </c>
      <c r="E5" s="398" t="s">
        <v>54</v>
      </c>
      <c r="F5" s="398" t="s">
        <v>0</v>
      </c>
      <c r="G5" s="398" t="s">
        <v>267</v>
      </c>
      <c r="H5" s="399" t="s">
        <v>239</v>
      </c>
      <c r="I5" s="1"/>
    </row>
    <row r="6" spans="1:9" x14ac:dyDescent="0.5">
      <c r="A6" s="32" t="s">
        <v>1</v>
      </c>
      <c r="B6" s="33">
        <v>85</v>
      </c>
      <c r="C6" s="33">
        <v>31</v>
      </c>
      <c r="D6" s="33">
        <v>24</v>
      </c>
      <c r="E6" s="33">
        <v>27</v>
      </c>
      <c r="F6" s="33">
        <v>85</v>
      </c>
      <c r="G6" s="33">
        <v>30</v>
      </c>
      <c r="H6" s="34">
        <v>52</v>
      </c>
    </row>
    <row r="7" spans="1:9" x14ac:dyDescent="0.5">
      <c r="A7" s="35" t="s">
        <v>2</v>
      </c>
      <c r="B7" s="36">
        <v>97.74</v>
      </c>
      <c r="C7" s="36">
        <v>30.88</v>
      </c>
      <c r="D7" s="36">
        <v>27.56</v>
      </c>
      <c r="E7" s="36">
        <v>35.79</v>
      </c>
      <c r="F7" s="36">
        <v>76.58</v>
      </c>
      <c r="G7" s="36">
        <v>37.89</v>
      </c>
      <c r="H7" s="37">
        <v>70.5</v>
      </c>
    </row>
    <row r="8" spans="1:9" ht="13.9" thickBot="1" x14ac:dyDescent="0.55000000000000004">
      <c r="A8" s="38" t="s">
        <v>63</v>
      </c>
      <c r="B8" s="99">
        <f>B7-85</f>
        <v>12.739999999999995</v>
      </c>
      <c r="C8" s="100">
        <f>C7-31</f>
        <v>-0.12000000000000099</v>
      </c>
      <c r="D8" s="99">
        <f>D7-24</f>
        <v>3.5599999999999987</v>
      </c>
      <c r="E8" s="99">
        <f>E7-27</f>
        <v>8.7899999999999991</v>
      </c>
      <c r="F8" s="100">
        <f>F7-85</f>
        <v>-8.4200000000000017</v>
      </c>
      <c r="G8" s="99">
        <f>G7-30</f>
        <v>7.8900000000000006</v>
      </c>
      <c r="H8" s="101">
        <v>18.5</v>
      </c>
    </row>
    <row r="9" spans="1:9" ht="13.9" thickBot="1" x14ac:dyDescent="0.55000000000000004">
      <c r="A9" s="40"/>
      <c r="B9" s="40"/>
      <c r="C9" s="40"/>
      <c r="D9" s="40"/>
      <c r="E9" s="40"/>
      <c r="F9" s="40"/>
      <c r="G9" s="40"/>
      <c r="H9" s="41"/>
    </row>
    <row r="10" spans="1:9" ht="13.15" customHeight="1" x14ac:dyDescent="0.5">
      <c r="A10" s="42" t="s">
        <v>3</v>
      </c>
      <c r="B10" s="42">
        <v>22</v>
      </c>
      <c r="C10" s="42">
        <v>11</v>
      </c>
      <c r="D10" s="42">
        <v>22</v>
      </c>
      <c r="E10" s="42">
        <v>28</v>
      </c>
      <c r="F10" s="42">
        <v>33</v>
      </c>
      <c r="G10" s="42">
        <v>28</v>
      </c>
      <c r="H10" s="42">
        <v>56</v>
      </c>
    </row>
    <row r="11" spans="1:9" ht="13.9" thickBot="1" x14ac:dyDescent="0.55000000000000004">
      <c r="A11" s="43" t="s">
        <v>63</v>
      </c>
      <c r="B11" s="44">
        <f>B10-85</f>
        <v>-63</v>
      </c>
      <c r="C11" s="44">
        <f>C10-31</f>
        <v>-20</v>
      </c>
      <c r="D11" s="44">
        <f>D10-24</f>
        <v>-2</v>
      </c>
      <c r="E11" s="125">
        <f>E10-27</f>
        <v>1</v>
      </c>
      <c r="F11" s="44">
        <f>F10-85</f>
        <v>-52</v>
      </c>
      <c r="G11" s="44">
        <f>G10-30</f>
        <v>-2</v>
      </c>
      <c r="H11" s="125">
        <f>H10-52</f>
        <v>4</v>
      </c>
    </row>
    <row r="12" spans="1:9" ht="13.9" thickBot="1" x14ac:dyDescent="0.55000000000000004">
      <c r="A12" s="225"/>
      <c r="B12" s="225"/>
      <c r="C12" s="225"/>
      <c r="D12" s="225"/>
      <c r="E12" s="225"/>
      <c r="F12" s="225"/>
      <c r="G12" s="225"/>
      <c r="H12" s="225"/>
    </row>
    <row r="13" spans="1:9" x14ac:dyDescent="0.5">
      <c r="A13" s="45" t="s">
        <v>264</v>
      </c>
      <c r="B13" s="45">
        <v>59</v>
      </c>
      <c r="C13" s="45">
        <v>17</v>
      </c>
      <c r="D13" s="45">
        <v>13</v>
      </c>
      <c r="E13" s="45">
        <v>19</v>
      </c>
      <c r="F13" s="45">
        <v>57</v>
      </c>
      <c r="G13" s="45">
        <v>18</v>
      </c>
      <c r="H13" s="45">
        <v>67</v>
      </c>
    </row>
    <row r="14" spans="1:9" ht="13.9" thickBot="1" x14ac:dyDescent="0.55000000000000004">
      <c r="A14" s="46" t="s">
        <v>63</v>
      </c>
      <c r="B14" s="126">
        <f t="shared" ref="B14:H14" si="0">B13-B6</f>
        <v>-26</v>
      </c>
      <c r="C14" s="47">
        <f t="shared" si="0"/>
        <v>-14</v>
      </c>
      <c r="D14" s="47">
        <f t="shared" si="0"/>
        <v>-11</v>
      </c>
      <c r="E14" s="47">
        <f t="shared" si="0"/>
        <v>-8</v>
      </c>
      <c r="F14" s="47">
        <f t="shared" si="0"/>
        <v>-28</v>
      </c>
      <c r="G14" s="47">
        <f t="shared" si="0"/>
        <v>-12</v>
      </c>
      <c r="H14" s="126">
        <f t="shared" si="0"/>
        <v>15</v>
      </c>
    </row>
    <row r="15" spans="1:9" ht="13.9" thickBot="1" x14ac:dyDescent="0.55000000000000004">
      <c r="A15" s="225"/>
      <c r="B15" s="225"/>
      <c r="C15" s="225"/>
      <c r="D15" s="225"/>
      <c r="E15" s="225"/>
      <c r="F15" s="225"/>
      <c r="G15" s="225"/>
      <c r="H15" s="225"/>
    </row>
    <row r="16" spans="1:9" x14ac:dyDescent="0.5">
      <c r="A16" s="48" t="s">
        <v>5</v>
      </c>
      <c r="B16" s="48">
        <v>43</v>
      </c>
      <c r="C16" s="48">
        <v>5</v>
      </c>
      <c r="D16" s="48">
        <v>16</v>
      </c>
      <c r="E16" s="48">
        <v>0</v>
      </c>
      <c r="F16" s="48">
        <v>43</v>
      </c>
      <c r="G16" s="48">
        <v>42</v>
      </c>
      <c r="H16" s="48">
        <v>71</v>
      </c>
    </row>
    <row r="17" spans="1:8" ht="13.9" thickBot="1" x14ac:dyDescent="0.55000000000000004">
      <c r="A17" s="49" t="s">
        <v>63</v>
      </c>
      <c r="B17" s="141">
        <f t="shared" ref="B17:H17" si="1">B16-B6</f>
        <v>-42</v>
      </c>
      <c r="C17" s="50">
        <f t="shared" si="1"/>
        <v>-26</v>
      </c>
      <c r="D17" s="50">
        <f t="shared" si="1"/>
        <v>-8</v>
      </c>
      <c r="E17" s="50">
        <f t="shared" si="1"/>
        <v>-27</v>
      </c>
      <c r="F17" s="50">
        <f t="shared" si="1"/>
        <v>-42</v>
      </c>
      <c r="G17" s="141">
        <f t="shared" si="1"/>
        <v>12</v>
      </c>
      <c r="H17" s="141">
        <f t="shared" si="1"/>
        <v>19</v>
      </c>
    </row>
    <row r="18" spans="1:8" s="102" customFormat="1" ht="13.9" thickBot="1" x14ac:dyDescent="0.55000000000000004">
      <c r="A18" s="51"/>
      <c r="B18" s="51"/>
      <c r="C18" s="51"/>
      <c r="D18" s="51"/>
      <c r="E18" s="51"/>
      <c r="F18" s="51"/>
      <c r="G18" s="51"/>
      <c r="H18" s="51"/>
    </row>
    <row r="19" spans="1:8" ht="18.399999999999999" customHeight="1" x14ac:dyDescent="0.5">
      <c r="A19" s="52" t="s">
        <v>6</v>
      </c>
      <c r="B19" s="52">
        <v>33</v>
      </c>
      <c r="C19" s="52">
        <v>17</v>
      </c>
      <c r="D19" s="52">
        <v>17</v>
      </c>
      <c r="E19" s="52">
        <v>17</v>
      </c>
      <c r="F19" s="52">
        <v>17</v>
      </c>
      <c r="G19" s="52">
        <v>42</v>
      </c>
      <c r="H19" s="52">
        <v>50</v>
      </c>
    </row>
    <row r="20" spans="1:8" ht="13.9" thickBot="1" x14ac:dyDescent="0.55000000000000004">
      <c r="A20" s="53" t="s">
        <v>63</v>
      </c>
      <c r="B20" s="127">
        <f t="shared" ref="B20:H20" si="2">B19-B6</f>
        <v>-52</v>
      </c>
      <c r="C20" s="54">
        <f t="shared" si="2"/>
        <v>-14</v>
      </c>
      <c r="D20" s="54">
        <f t="shared" si="2"/>
        <v>-7</v>
      </c>
      <c r="E20" s="54">
        <f t="shared" si="2"/>
        <v>-10</v>
      </c>
      <c r="F20" s="54">
        <f t="shared" si="2"/>
        <v>-68</v>
      </c>
      <c r="G20" s="127">
        <f t="shared" si="2"/>
        <v>12</v>
      </c>
      <c r="H20" s="54">
        <f t="shared" si="2"/>
        <v>-2</v>
      </c>
    </row>
    <row r="21" spans="1:8" s="102" customFormat="1" ht="13.9" thickBot="1" x14ac:dyDescent="0.55000000000000004">
      <c r="A21" s="51"/>
      <c r="B21" s="55"/>
      <c r="C21" s="55"/>
      <c r="D21" s="55"/>
      <c r="E21" s="55"/>
      <c r="F21" s="55"/>
      <c r="G21" s="55"/>
      <c r="H21" s="55"/>
    </row>
    <row r="22" spans="1:8" x14ac:dyDescent="0.5">
      <c r="A22" s="45" t="s">
        <v>287</v>
      </c>
      <c r="B22" s="45">
        <v>62</v>
      </c>
      <c r="C22" s="45">
        <v>4</v>
      </c>
      <c r="D22" s="45">
        <v>4</v>
      </c>
      <c r="E22" s="45">
        <v>10</v>
      </c>
      <c r="F22" s="45">
        <v>32</v>
      </c>
      <c r="G22" s="45">
        <v>16</v>
      </c>
      <c r="H22" s="158">
        <v>41</v>
      </c>
    </row>
    <row r="23" spans="1:8" ht="13.9" thickBot="1" x14ac:dyDescent="0.55000000000000004">
      <c r="A23" s="46" t="s">
        <v>63</v>
      </c>
      <c r="B23" s="47">
        <f t="shared" ref="B23:H23" si="3">B22-B6</f>
        <v>-23</v>
      </c>
      <c r="C23" s="47">
        <f t="shared" si="3"/>
        <v>-27</v>
      </c>
      <c r="D23" s="47">
        <f t="shared" si="3"/>
        <v>-20</v>
      </c>
      <c r="E23" s="47">
        <f t="shared" si="3"/>
        <v>-17</v>
      </c>
      <c r="F23" s="47">
        <f t="shared" si="3"/>
        <v>-53</v>
      </c>
      <c r="G23" s="47">
        <f t="shared" si="3"/>
        <v>-14</v>
      </c>
      <c r="H23" s="186">
        <f t="shared" si="3"/>
        <v>-11</v>
      </c>
    </row>
    <row r="24" spans="1:8" s="455" customFormat="1" ht="13.9" thickBot="1" x14ac:dyDescent="0.55000000000000004">
      <c r="A24" s="51"/>
      <c r="B24" s="55"/>
      <c r="C24" s="55"/>
      <c r="D24" s="55"/>
      <c r="E24" s="55"/>
      <c r="F24" s="55"/>
      <c r="G24" s="55"/>
      <c r="H24" s="55"/>
    </row>
    <row r="25" spans="1:8" x14ac:dyDescent="0.5">
      <c r="A25" s="59" t="s">
        <v>288</v>
      </c>
      <c r="B25" s="59">
        <v>66</v>
      </c>
      <c r="C25" s="59">
        <v>26</v>
      </c>
      <c r="D25" s="59">
        <v>20</v>
      </c>
      <c r="E25" s="59">
        <v>27</v>
      </c>
      <c r="F25" s="59">
        <v>50</v>
      </c>
      <c r="G25" s="59">
        <v>84</v>
      </c>
      <c r="H25" s="163">
        <v>71</v>
      </c>
    </row>
    <row r="26" spans="1:8" ht="13.9" thickBot="1" x14ac:dyDescent="0.55000000000000004">
      <c r="A26" s="60" t="s">
        <v>63</v>
      </c>
      <c r="B26" s="61">
        <f t="shared" ref="B26:H26" si="4">B25-B6</f>
        <v>-19</v>
      </c>
      <c r="C26" s="61">
        <f t="shared" si="4"/>
        <v>-5</v>
      </c>
      <c r="D26" s="61">
        <f t="shared" si="4"/>
        <v>-4</v>
      </c>
      <c r="E26" s="129">
        <f t="shared" si="4"/>
        <v>0</v>
      </c>
      <c r="F26" s="61">
        <f t="shared" si="4"/>
        <v>-35</v>
      </c>
      <c r="G26" s="129">
        <f t="shared" si="4"/>
        <v>54</v>
      </c>
      <c r="H26" s="166">
        <f t="shared" si="4"/>
        <v>19</v>
      </c>
    </row>
    <row r="27" spans="1:8" s="455" customFormat="1" ht="13.9" thickBot="1" x14ac:dyDescent="0.55000000000000004">
      <c r="A27" s="51"/>
      <c r="B27" s="55"/>
      <c r="C27" s="55"/>
      <c r="D27" s="55"/>
      <c r="E27" s="55"/>
      <c r="F27" s="55"/>
      <c r="G27" s="55"/>
      <c r="H27" s="55"/>
    </row>
    <row r="28" spans="1:8" ht="13.9" thickBot="1" x14ac:dyDescent="0.55000000000000004">
      <c r="A28" s="62" t="s">
        <v>9</v>
      </c>
      <c r="B28" s="62">
        <v>0</v>
      </c>
      <c r="C28" s="62">
        <v>7</v>
      </c>
      <c r="D28" s="62">
        <v>7</v>
      </c>
      <c r="E28" s="62">
        <v>7</v>
      </c>
      <c r="F28" s="62">
        <v>43</v>
      </c>
      <c r="G28" s="62">
        <v>7</v>
      </c>
      <c r="H28" s="164">
        <v>86</v>
      </c>
    </row>
    <row r="29" spans="1:8" ht="13.9" thickBot="1" x14ac:dyDescent="0.55000000000000004">
      <c r="A29" s="63" t="s">
        <v>63</v>
      </c>
      <c r="B29" s="456">
        <f t="shared" ref="B29:H29" si="5">B28-B6</f>
        <v>-85</v>
      </c>
      <c r="C29" s="456">
        <f t="shared" si="5"/>
        <v>-24</v>
      </c>
      <c r="D29" s="456">
        <f t="shared" si="5"/>
        <v>-17</v>
      </c>
      <c r="E29" s="456">
        <f t="shared" si="5"/>
        <v>-20</v>
      </c>
      <c r="F29" s="456">
        <f t="shared" si="5"/>
        <v>-42</v>
      </c>
      <c r="G29" s="456">
        <f t="shared" si="5"/>
        <v>-23</v>
      </c>
      <c r="H29" s="457">
        <f t="shared" si="5"/>
        <v>34</v>
      </c>
    </row>
    <row r="30" spans="1:8" ht="13.9" thickBot="1" x14ac:dyDescent="0.55000000000000004">
      <c r="A30" s="64"/>
      <c r="B30" s="65"/>
      <c r="C30" s="65"/>
      <c r="D30" s="65"/>
      <c r="E30" s="65"/>
      <c r="F30" s="65"/>
      <c r="G30" s="65"/>
      <c r="H30" s="65"/>
    </row>
    <row r="31" spans="1:8" x14ac:dyDescent="0.5">
      <c r="A31" s="104" t="s">
        <v>289</v>
      </c>
      <c r="B31" s="134">
        <v>33</v>
      </c>
      <c r="C31" s="134">
        <v>17</v>
      </c>
      <c r="D31" s="134">
        <v>17</v>
      </c>
      <c r="E31" s="134">
        <v>17</v>
      </c>
      <c r="F31" s="134">
        <v>17</v>
      </c>
      <c r="G31" s="134">
        <v>42</v>
      </c>
      <c r="H31" s="431">
        <v>50</v>
      </c>
    </row>
    <row r="32" spans="1:8" ht="18" customHeight="1" thickBot="1" x14ac:dyDescent="0.55000000000000004">
      <c r="A32" s="106" t="s">
        <v>63</v>
      </c>
      <c r="B32" s="107">
        <f>B31-B6</f>
        <v>-52</v>
      </c>
      <c r="C32" s="107">
        <f t="shared" ref="C32:H32" si="6">C31-C6</f>
        <v>-14</v>
      </c>
      <c r="D32" s="107">
        <f t="shared" si="6"/>
        <v>-7</v>
      </c>
      <c r="E32" s="107">
        <f t="shared" si="6"/>
        <v>-10</v>
      </c>
      <c r="F32" s="107">
        <f t="shared" si="6"/>
        <v>-68</v>
      </c>
      <c r="G32" s="120">
        <f t="shared" si="6"/>
        <v>12</v>
      </c>
      <c r="H32" s="433">
        <f t="shared" si="6"/>
        <v>-2</v>
      </c>
    </row>
    <row r="33" spans="1:9" ht="18" customHeight="1" thickBot="1" x14ac:dyDescent="0.55000000000000004">
      <c r="A33" s="28"/>
      <c r="B33" s="267"/>
      <c r="C33" s="267"/>
      <c r="D33" s="267"/>
      <c r="E33" s="267"/>
      <c r="F33" s="267"/>
      <c r="G33" s="268"/>
      <c r="H33" s="267"/>
    </row>
    <row r="34" spans="1:9" s="2" customFormat="1" ht="17.649999999999999" thickBot="1" x14ac:dyDescent="0.45">
      <c r="A34" s="269" t="s">
        <v>62</v>
      </c>
      <c r="B34" s="270"/>
      <c r="C34" s="270"/>
      <c r="D34" s="270"/>
      <c r="E34" s="270"/>
      <c r="F34" s="270"/>
      <c r="G34" s="270"/>
      <c r="H34" s="271"/>
    </row>
    <row r="35" spans="1:9" s="88" customFormat="1" x14ac:dyDescent="0.4">
      <c r="A35" s="191"/>
      <c r="B35" s="285" t="s">
        <v>44</v>
      </c>
      <c r="C35" s="285" t="s">
        <v>45</v>
      </c>
      <c r="D35" s="285" t="s">
        <v>46</v>
      </c>
      <c r="E35" s="285" t="s">
        <v>47</v>
      </c>
      <c r="F35" s="458" t="s">
        <v>48</v>
      </c>
      <c r="G35" s="285" t="s">
        <v>49</v>
      </c>
      <c r="H35" s="286" t="s">
        <v>50</v>
      </c>
    </row>
    <row r="36" spans="1:9" s="88" customFormat="1" ht="27.4" thickBot="1" x14ac:dyDescent="0.45">
      <c r="A36" s="168" t="s">
        <v>62</v>
      </c>
      <c r="B36" s="311" t="s">
        <v>269</v>
      </c>
      <c r="C36" s="311" t="s">
        <v>52</v>
      </c>
      <c r="D36" s="311" t="s">
        <v>53</v>
      </c>
      <c r="E36" s="311" t="s">
        <v>54</v>
      </c>
      <c r="F36" s="459" t="s">
        <v>0</v>
      </c>
      <c r="G36" s="311" t="s">
        <v>291</v>
      </c>
      <c r="H36" s="312" t="s">
        <v>276</v>
      </c>
    </row>
    <row r="37" spans="1:9" s="88" customFormat="1" ht="13.9" thickBot="1" x14ac:dyDescent="0.45">
      <c r="A37" s="192" t="s">
        <v>1</v>
      </c>
      <c r="B37" s="193">
        <v>85</v>
      </c>
      <c r="C37" s="193">
        <v>31</v>
      </c>
      <c r="D37" s="193">
        <v>24</v>
      </c>
      <c r="E37" s="193">
        <v>27</v>
      </c>
      <c r="F37" s="460">
        <v>85</v>
      </c>
      <c r="G37" s="193">
        <v>30</v>
      </c>
      <c r="H37" s="194">
        <v>52</v>
      </c>
    </row>
    <row r="38" spans="1:9" s="98" customFormat="1" x14ac:dyDescent="0.5">
      <c r="A38" s="281" t="s">
        <v>60</v>
      </c>
      <c r="B38" s="282">
        <v>78.5364</v>
      </c>
      <c r="C38" s="282">
        <v>17.655200000000001</v>
      </c>
      <c r="D38" s="282">
        <v>18.634</v>
      </c>
      <c r="E38" s="282">
        <v>25.332800000000002</v>
      </c>
      <c r="F38" s="282">
        <v>74.265199999999993</v>
      </c>
      <c r="G38" s="282">
        <v>30.663199999999996</v>
      </c>
      <c r="H38" s="283">
        <v>66.524799999999999</v>
      </c>
    </row>
    <row r="39" spans="1:9" s="98" customFormat="1" ht="13.9" thickBot="1" x14ac:dyDescent="0.55000000000000004">
      <c r="A39" s="205" t="s">
        <v>61</v>
      </c>
      <c r="B39" s="206">
        <v>-6.4635999999999996</v>
      </c>
      <c r="C39" s="206">
        <v>-13.344799999999999</v>
      </c>
      <c r="D39" s="206">
        <v>-5.3659999999999997</v>
      </c>
      <c r="E39" s="207">
        <v>-1.6671999999999976</v>
      </c>
      <c r="F39" s="206">
        <v>-10.734800000000007</v>
      </c>
      <c r="G39" s="207">
        <v>0.66319999999999624</v>
      </c>
      <c r="H39" s="208">
        <v>14.524799999999999</v>
      </c>
    </row>
    <row r="40" spans="1:9" s="8" customFormat="1" ht="57.75" customHeight="1" thickBot="1" x14ac:dyDescent="0.55000000000000004">
      <c r="A40" s="212"/>
      <c r="B40" s="142"/>
      <c r="C40" s="213"/>
      <c r="D40" s="219" t="s">
        <v>64</v>
      </c>
      <c r="E40" s="219"/>
      <c r="F40" s="219"/>
      <c r="G40" s="219"/>
      <c r="H40" s="220"/>
      <c r="I40" s="9"/>
    </row>
    <row r="41" spans="1:9" s="8" customFormat="1" ht="14.65" customHeight="1" x14ac:dyDescent="0.5">
      <c r="A41" s="221" t="s">
        <v>245</v>
      </c>
      <c r="B41" s="305"/>
      <c r="C41" s="295" t="s">
        <v>244</v>
      </c>
      <c r="D41" s="293"/>
      <c r="E41" s="293"/>
      <c r="F41" s="296"/>
      <c r="G41" s="346" t="s">
        <v>246</v>
      </c>
      <c r="H41" s="226"/>
      <c r="I41" s="28"/>
    </row>
    <row r="42" spans="1:9" s="8" customFormat="1" ht="31.5" customHeight="1" thickBot="1" x14ac:dyDescent="0.55000000000000004">
      <c r="A42" s="228"/>
      <c r="B42" s="306"/>
      <c r="C42" s="297"/>
      <c r="D42" s="294"/>
      <c r="E42" s="294"/>
      <c r="F42" s="298"/>
      <c r="G42" s="347"/>
      <c r="H42" s="348"/>
      <c r="I42" s="28"/>
    </row>
    <row r="43" spans="1:9" s="108" customFormat="1" ht="27.4" customHeight="1" thickBot="1" x14ac:dyDescent="0.55000000000000004">
      <c r="A43" s="216" t="s">
        <v>137</v>
      </c>
      <c r="B43" s="217"/>
      <c r="C43" s="218"/>
      <c r="F43" s="461" t="s">
        <v>138</v>
      </c>
      <c r="G43" s="462"/>
      <c r="H43" s="463"/>
    </row>
    <row r="44" spans="1:9" s="108" customFormat="1" ht="13.9" thickBot="1" x14ac:dyDescent="0.55000000000000004">
      <c r="A44" s="469" t="s">
        <v>13</v>
      </c>
      <c r="B44" s="470"/>
      <c r="C44" s="471" t="s">
        <v>14</v>
      </c>
      <c r="F44" s="466" t="s">
        <v>51</v>
      </c>
      <c r="G44" s="467" t="s">
        <v>12</v>
      </c>
      <c r="H44" s="468"/>
    </row>
    <row r="45" spans="1:9" s="108" customFormat="1" x14ac:dyDescent="0.5">
      <c r="A45" s="472" t="s">
        <v>92</v>
      </c>
      <c r="B45" s="473"/>
      <c r="C45" s="474">
        <v>119</v>
      </c>
      <c r="D45" s="143"/>
      <c r="F45" s="12">
        <v>107</v>
      </c>
      <c r="G45" s="479" t="s">
        <v>103</v>
      </c>
      <c r="H45" s="480"/>
    </row>
    <row r="46" spans="1:9" s="108" customFormat="1" x14ac:dyDescent="0.5">
      <c r="A46" s="475" t="s">
        <v>21</v>
      </c>
      <c r="B46" s="238"/>
      <c r="C46" s="476">
        <v>7</v>
      </c>
      <c r="D46" s="143"/>
      <c r="F46" s="18">
        <v>109</v>
      </c>
      <c r="G46" s="323" t="s">
        <v>128</v>
      </c>
      <c r="H46" s="481"/>
    </row>
    <row r="47" spans="1:9" s="108" customFormat="1" x14ac:dyDescent="0.5">
      <c r="A47" s="475" t="s">
        <v>115</v>
      </c>
      <c r="B47" s="238"/>
      <c r="C47" s="476">
        <v>161</v>
      </c>
      <c r="D47" s="144"/>
      <c r="F47" s="18">
        <v>110</v>
      </c>
      <c r="G47" s="323" t="s">
        <v>129</v>
      </c>
      <c r="H47" s="481"/>
    </row>
    <row r="48" spans="1:9" s="108" customFormat="1" x14ac:dyDescent="0.5">
      <c r="A48" s="475" t="s">
        <v>118</v>
      </c>
      <c r="B48" s="238"/>
      <c r="C48" s="476">
        <v>179</v>
      </c>
      <c r="D48" s="145"/>
      <c r="F48" s="18">
        <v>208</v>
      </c>
      <c r="G48" s="323" t="s">
        <v>104</v>
      </c>
      <c r="H48" s="481"/>
    </row>
    <row r="49" spans="1:9" s="108" customFormat="1" x14ac:dyDescent="0.5">
      <c r="A49" s="475" t="s">
        <v>120</v>
      </c>
      <c r="B49" s="238"/>
      <c r="C49" s="476">
        <v>3</v>
      </c>
      <c r="D49" s="145"/>
      <c r="F49" s="18">
        <v>211</v>
      </c>
      <c r="G49" s="323" t="s">
        <v>105</v>
      </c>
      <c r="H49" s="481"/>
    </row>
    <row r="50" spans="1:9" s="108" customFormat="1" x14ac:dyDescent="0.5">
      <c r="A50" s="475" t="s">
        <v>121</v>
      </c>
      <c r="B50" s="238"/>
      <c r="C50" s="476">
        <v>86</v>
      </c>
      <c r="D50" s="145"/>
      <c r="F50" s="18">
        <v>212</v>
      </c>
      <c r="G50" s="323" t="s">
        <v>130</v>
      </c>
      <c r="H50" s="481"/>
    </row>
    <row r="51" spans="1:9" s="108" customFormat="1" ht="15" x14ac:dyDescent="0.5">
      <c r="A51" s="475" t="s">
        <v>122</v>
      </c>
      <c r="B51" s="238"/>
      <c r="C51" s="476">
        <v>95</v>
      </c>
      <c r="D51" s="6"/>
      <c r="F51" s="18">
        <v>237</v>
      </c>
      <c r="G51" s="323" t="s">
        <v>131</v>
      </c>
      <c r="H51" s="481"/>
    </row>
    <row r="52" spans="1:9" s="108" customFormat="1" ht="15" x14ac:dyDescent="0.5">
      <c r="A52" s="475" t="s">
        <v>29</v>
      </c>
      <c r="B52" s="238"/>
      <c r="C52" s="476">
        <v>20</v>
      </c>
      <c r="D52" s="6"/>
      <c r="F52" s="18">
        <v>269</v>
      </c>
      <c r="G52" s="323" t="s">
        <v>106</v>
      </c>
      <c r="H52" s="481"/>
    </row>
    <row r="53" spans="1:9" s="108" customFormat="1" ht="15" x14ac:dyDescent="0.5">
      <c r="A53" s="475" t="s">
        <v>31</v>
      </c>
      <c r="B53" s="238"/>
      <c r="C53" s="476">
        <v>24</v>
      </c>
      <c r="D53" s="6"/>
      <c r="F53" s="18">
        <v>270</v>
      </c>
      <c r="G53" s="323" t="s">
        <v>107</v>
      </c>
      <c r="H53" s="481"/>
    </row>
    <row r="54" spans="1:9" s="108" customFormat="1" ht="15" x14ac:dyDescent="0.5">
      <c r="A54" s="475" t="s">
        <v>124</v>
      </c>
      <c r="B54" s="238"/>
      <c r="C54" s="476">
        <v>150</v>
      </c>
      <c r="D54" s="6"/>
      <c r="F54" s="18">
        <v>271</v>
      </c>
      <c r="G54" s="323" t="s">
        <v>108</v>
      </c>
      <c r="H54" s="481"/>
    </row>
    <row r="55" spans="1:9" s="108" customFormat="1" ht="15" x14ac:dyDescent="0.5">
      <c r="A55" s="475" t="s">
        <v>125</v>
      </c>
      <c r="B55" s="238"/>
      <c r="C55" s="476">
        <v>3</v>
      </c>
      <c r="D55" s="6"/>
      <c r="F55" s="18">
        <v>272</v>
      </c>
      <c r="G55" s="323" t="s">
        <v>109</v>
      </c>
      <c r="H55" s="481"/>
    </row>
    <row r="56" spans="1:9" s="108" customFormat="1" ht="15" x14ac:dyDescent="0.5">
      <c r="A56" s="475" t="s">
        <v>36</v>
      </c>
      <c r="B56" s="238"/>
      <c r="C56" s="476">
        <v>151</v>
      </c>
      <c r="D56" s="6"/>
      <c r="F56" s="150">
        <v>273</v>
      </c>
      <c r="G56" s="350" t="s">
        <v>110</v>
      </c>
      <c r="H56" s="482"/>
    </row>
    <row r="57" spans="1:9" s="108" customFormat="1" ht="15" x14ac:dyDescent="0.5">
      <c r="A57" s="475" t="s">
        <v>38</v>
      </c>
      <c r="B57" s="238"/>
      <c r="C57" s="476">
        <v>58</v>
      </c>
      <c r="D57" s="6"/>
      <c r="F57" s="150">
        <v>281</v>
      </c>
      <c r="G57" s="350" t="s">
        <v>132</v>
      </c>
      <c r="H57" s="482"/>
    </row>
    <row r="58" spans="1:9" s="108" customFormat="1" ht="15" x14ac:dyDescent="0.5">
      <c r="A58" s="475" t="s">
        <v>39</v>
      </c>
      <c r="B58" s="238"/>
      <c r="C58" s="476">
        <v>23</v>
      </c>
      <c r="D58" s="6"/>
      <c r="F58" s="150">
        <v>325</v>
      </c>
      <c r="G58" s="350" t="s">
        <v>133</v>
      </c>
      <c r="H58" s="482"/>
    </row>
    <row r="59" spans="1:9" s="108" customFormat="1" ht="15" x14ac:dyDescent="0.5">
      <c r="A59" s="475" t="s">
        <v>40</v>
      </c>
      <c r="B59" s="238"/>
      <c r="C59" s="476">
        <v>18</v>
      </c>
      <c r="D59" s="6"/>
      <c r="F59" s="150">
        <v>326</v>
      </c>
      <c r="G59" s="350" t="s">
        <v>111</v>
      </c>
      <c r="H59" s="482"/>
    </row>
    <row r="60" spans="1:9" s="108" customFormat="1" ht="15" x14ac:dyDescent="0.5">
      <c r="A60" s="475" t="s">
        <v>126</v>
      </c>
      <c r="B60" s="238"/>
      <c r="C60" s="476">
        <v>15</v>
      </c>
      <c r="D60" s="112"/>
      <c r="F60" s="150">
        <v>333</v>
      </c>
      <c r="G60" s="351" t="s">
        <v>119</v>
      </c>
      <c r="H60" s="483"/>
    </row>
    <row r="61" spans="1:9" s="108" customFormat="1" ht="15" x14ac:dyDescent="0.5">
      <c r="A61" s="475" t="s">
        <v>41</v>
      </c>
      <c r="B61" s="238"/>
      <c r="C61" s="476">
        <v>82</v>
      </c>
      <c r="D61" s="112"/>
      <c r="F61" s="150">
        <v>334</v>
      </c>
      <c r="G61" s="351" t="s">
        <v>134</v>
      </c>
      <c r="H61" s="483"/>
      <c r="I61" s="143"/>
    </row>
    <row r="62" spans="1:9" s="108" customFormat="1" ht="15" x14ac:dyDescent="0.5">
      <c r="A62" s="475" t="s">
        <v>127</v>
      </c>
      <c r="B62" s="238"/>
      <c r="C62" s="476">
        <v>2</v>
      </c>
      <c r="D62" s="112"/>
      <c r="F62" s="150">
        <v>388</v>
      </c>
      <c r="G62" s="351" t="s">
        <v>112</v>
      </c>
      <c r="H62" s="483"/>
      <c r="I62" s="143"/>
    </row>
    <row r="63" spans="1:9" s="108" customFormat="1" ht="15.4" thickBot="1" x14ac:dyDescent="0.55000000000000004">
      <c r="A63" s="477" t="s">
        <v>42</v>
      </c>
      <c r="B63" s="250"/>
      <c r="C63" s="478">
        <v>34</v>
      </c>
      <c r="D63" s="112"/>
      <c r="F63" s="150">
        <v>392</v>
      </c>
      <c r="G63" s="351" t="s">
        <v>135</v>
      </c>
      <c r="H63" s="483"/>
      <c r="I63" s="115"/>
    </row>
    <row r="64" spans="1:9" s="108" customFormat="1" ht="16.899999999999999" customHeight="1" thickBot="1" x14ac:dyDescent="0.55000000000000004">
      <c r="A64" s="248" t="s">
        <v>290</v>
      </c>
      <c r="B64" s="249"/>
      <c r="C64" s="209">
        <f>SUM(C45:C63)</f>
        <v>1230</v>
      </c>
      <c r="D64" s="112"/>
      <c r="F64" s="150">
        <v>399</v>
      </c>
      <c r="G64" s="351" t="s">
        <v>113</v>
      </c>
      <c r="H64" s="483"/>
      <c r="I64" s="143"/>
    </row>
    <row r="65" spans="1:9" s="108" customFormat="1" ht="15" x14ac:dyDescent="0.5">
      <c r="D65" s="112"/>
      <c r="F65" s="150">
        <v>407</v>
      </c>
      <c r="G65" s="351" t="s">
        <v>136</v>
      </c>
      <c r="H65" s="483"/>
      <c r="I65" s="143"/>
    </row>
    <row r="66" spans="1:9" s="108" customFormat="1" ht="15" x14ac:dyDescent="0.5">
      <c r="D66" s="112"/>
      <c r="E66" s="144"/>
      <c r="F66" s="152">
        <v>426</v>
      </c>
      <c r="G66" s="351" t="s">
        <v>114</v>
      </c>
      <c r="H66" s="483"/>
    </row>
    <row r="67" spans="1:9" s="108" customFormat="1" x14ac:dyDescent="0.5">
      <c r="A67" s="144"/>
      <c r="B67" s="144"/>
      <c r="C67" s="144"/>
      <c r="D67" s="140"/>
      <c r="E67" s="145"/>
      <c r="F67" s="153">
        <v>432</v>
      </c>
      <c r="G67" s="351" t="s">
        <v>116</v>
      </c>
      <c r="H67" s="483"/>
    </row>
    <row r="68" spans="1:9" s="108" customFormat="1" ht="13.9" thickBot="1" x14ac:dyDescent="0.55000000000000004">
      <c r="A68" s="145"/>
      <c r="B68" s="145"/>
      <c r="C68" s="145"/>
      <c r="D68" s="140"/>
      <c r="E68" s="145"/>
      <c r="F68" s="484">
        <v>489</v>
      </c>
      <c r="G68" s="485" t="s">
        <v>117</v>
      </c>
      <c r="H68" s="486"/>
    </row>
    <row r="69" spans="1:9" s="108" customFormat="1" x14ac:dyDescent="0.5">
      <c r="A69" s="145"/>
      <c r="B69" s="145"/>
      <c r="C69" s="145"/>
      <c r="D69" s="140"/>
      <c r="E69" s="145"/>
      <c r="F69" s="145"/>
      <c r="G69" s="349"/>
      <c r="H69" s="349"/>
    </row>
    <row r="70" spans="1:9" s="1" customFormat="1" ht="15" x14ac:dyDescent="0.55000000000000004">
      <c r="A70" s="145"/>
      <c r="B70" s="145"/>
      <c r="C70" s="145"/>
      <c r="D70" s="140"/>
      <c r="E70" s="6"/>
      <c r="F70" s="6"/>
      <c r="G70" s="6"/>
      <c r="H70" s="6"/>
    </row>
    <row r="71" spans="1:9" s="1" customFormat="1" ht="15" x14ac:dyDescent="0.55000000000000004">
      <c r="A71" s="5"/>
      <c r="B71" s="6"/>
      <c r="C71" s="6"/>
      <c r="D71" s="140"/>
      <c r="E71" s="6"/>
      <c r="F71" s="6"/>
      <c r="G71" s="6"/>
      <c r="H71" s="6"/>
    </row>
    <row r="72" spans="1:9" s="1" customFormat="1" ht="15" x14ac:dyDescent="0.55000000000000004">
      <c r="A72" s="5"/>
      <c r="B72" s="6"/>
      <c r="C72" s="6"/>
      <c r="D72" s="140"/>
      <c r="E72" s="6"/>
      <c r="F72" s="6"/>
      <c r="G72" s="6"/>
      <c r="H72" s="6"/>
    </row>
    <row r="73" spans="1:9" s="1" customFormat="1" ht="15" x14ac:dyDescent="0.55000000000000004">
      <c r="A73" s="5"/>
      <c r="B73" s="6"/>
      <c r="C73" s="6"/>
      <c r="D73" s="140"/>
      <c r="E73" s="6"/>
      <c r="F73" s="6"/>
      <c r="G73" s="6"/>
      <c r="H73" s="6"/>
    </row>
    <row r="74" spans="1:9" s="1" customFormat="1" ht="15" x14ac:dyDescent="0.55000000000000004">
      <c r="A74" s="5"/>
      <c r="B74" s="6"/>
      <c r="C74" s="6"/>
      <c r="D74" s="140"/>
      <c r="E74" s="6"/>
      <c r="F74" s="6"/>
      <c r="G74" s="6"/>
      <c r="H74" s="6"/>
    </row>
    <row r="75" spans="1:9" s="1" customFormat="1" ht="15" x14ac:dyDescent="0.55000000000000004">
      <c r="A75" s="5"/>
      <c r="B75" s="6"/>
      <c r="C75" s="6"/>
      <c r="D75" s="140"/>
      <c r="E75" s="6"/>
      <c r="F75" s="6"/>
      <c r="G75" s="6"/>
      <c r="H75" s="6"/>
    </row>
    <row r="76" spans="1:9" s="1" customFormat="1" ht="15" x14ac:dyDescent="0.55000000000000004">
      <c r="A76" s="5"/>
      <c r="B76" s="6"/>
      <c r="C76" s="6"/>
      <c r="D76" s="140"/>
      <c r="E76" s="6"/>
      <c r="F76" s="6"/>
      <c r="G76" s="6"/>
      <c r="H76" s="6"/>
    </row>
    <row r="77" spans="1:9" s="1" customFormat="1" ht="15" x14ac:dyDescent="0.55000000000000004">
      <c r="A77" s="5"/>
      <c r="B77" s="6"/>
      <c r="C77" s="6"/>
      <c r="D77" s="140"/>
      <c r="E77" s="6"/>
      <c r="F77" s="6"/>
      <c r="G77" s="6"/>
      <c r="H77" s="6"/>
    </row>
    <row r="78" spans="1:9" s="1" customFormat="1" ht="15" x14ac:dyDescent="0.55000000000000004">
      <c r="A78" s="5"/>
      <c r="B78" s="6"/>
      <c r="C78" s="6"/>
      <c r="D78" s="140"/>
      <c r="E78" s="6"/>
      <c r="F78" s="6"/>
      <c r="G78" s="6"/>
      <c r="H78" s="6"/>
    </row>
    <row r="79" spans="1:9" s="1" customFormat="1" ht="15" x14ac:dyDescent="0.55000000000000004">
      <c r="A79" s="5"/>
      <c r="B79" s="6"/>
      <c r="C79" s="6"/>
      <c r="D79" s="140"/>
      <c r="E79" s="112"/>
      <c r="F79" s="112"/>
      <c r="G79" s="112"/>
      <c r="H79" s="112"/>
    </row>
    <row r="80" spans="1:9" s="1" customFormat="1" ht="15" x14ac:dyDescent="0.55000000000000004">
      <c r="A80" s="111"/>
      <c r="B80" s="112"/>
      <c r="C80" s="112"/>
      <c r="D80" s="140"/>
      <c r="E80" s="112"/>
      <c r="F80" s="112"/>
      <c r="G80" s="112"/>
      <c r="H80" s="112"/>
    </row>
    <row r="81" spans="1:8" s="1" customFormat="1" ht="15" x14ac:dyDescent="0.55000000000000004">
      <c r="A81" s="111"/>
      <c r="B81" s="112"/>
      <c r="C81" s="112"/>
      <c r="D81" s="140"/>
      <c r="E81" s="112"/>
      <c r="F81" s="112"/>
      <c r="G81" s="112"/>
      <c r="H81" s="112"/>
    </row>
    <row r="82" spans="1:8" s="1" customFormat="1" ht="15" x14ac:dyDescent="0.55000000000000004">
      <c r="A82" s="111"/>
      <c r="B82" s="112"/>
      <c r="C82" s="112"/>
      <c r="D82" s="140"/>
      <c r="E82" s="112"/>
      <c r="F82" s="112"/>
      <c r="G82" s="112"/>
      <c r="H82" s="112"/>
    </row>
    <row r="83" spans="1:8" s="1" customFormat="1" ht="15" x14ac:dyDescent="0.55000000000000004">
      <c r="A83" s="111"/>
      <c r="B83" s="112"/>
      <c r="C83" s="112"/>
      <c r="D83" s="140"/>
      <c r="E83" s="112"/>
      <c r="F83" s="112"/>
      <c r="G83" s="112"/>
      <c r="H83" s="112"/>
    </row>
    <row r="84" spans="1:8" s="1" customFormat="1" ht="15" x14ac:dyDescent="0.55000000000000004">
      <c r="A84" s="111"/>
      <c r="B84" s="112"/>
      <c r="C84" s="112"/>
      <c r="D84" s="140"/>
      <c r="E84" s="112"/>
      <c r="F84" s="112"/>
      <c r="G84" s="112"/>
      <c r="H84" s="112"/>
    </row>
    <row r="85" spans="1:8" s="1" customFormat="1" ht="15" x14ac:dyDescent="0.55000000000000004">
      <c r="A85" s="111"/>
      <c r="B85" s="112"/>
      <c r="C85" s="112"/>
      <c r="D85" s="140"/>
      <c r="E85" s="112"/>
      <c r="F85" s="112"/>
      <c r="G85" s="112"/>
      <c r="H85" s="112"/>
    </row>
    <row r="86" spans="1:8" ht="15" x14ac:dyDescent="0.55000000000000004">
      <c r="A86" s="111"/>
      <c r="B86" s="112"/>
      <c r="C86" s="112"/>
    </row>
  </sheetData>
  <mergeCells count="61">
    <mergeCell ref="G67:H67"/>
    <mergeCell ref="G68:H68"/>
    <mergeCell ref="G69:H69"/>
    <mergeCell ref="A41:B42"/>
    <mergeCell ref="C41:F42"/>
    <mergeCell ref="G62:H62"/>
    <mergeCell ref="G63:H63"/>
    <mergeCell ref="G64:H64"/>
    <mergeCell ref="G65:H65"/>
    <mergeCell ref="G66:H66"/>
    <mergeCell ref="G57:H57"/>
    <mergeCell ref="G58:H58"/>
    <mergeCell ref="G59:H59"/>
    <mergeCell ref="G60:H60"/>
    <mergeCell ref="G61:H61"/>
    <mergeCell ref="G52:H52"/>
    <mergeCell ref="G53:H53"/>
    <mergeCell ref="G54:H54"/>
    <mergeCell ref="G55:H55"/>
    <mergeCell ref="G56:H56"/>
    <mergeCell ref="G47:H47"/>
    <mergeCell ref="G48:H48"/>
    <mergeCell ref="G49:H49"/>
    <mergeCell ref="G50:H50"/>
    <mergeCell ref="G51:H51"/>
    <mergeCell ref="A58:B58"/>
    <mergeCell ref="A59:B59"/>
    <mergeCell ref="A34:H34"/>
    <mergeCell ref="A45:B45"/>
    <mergeCell ref="A46:B46"/>
    <mergeCell ref="A47:B47"/>
    <mergeCell ref="A50:B50"/>
    <mergeCell ref="A51:B51"/>
    <mergeCell ref="A52:B52"/>
    <mergeCell ref="A53:B53"/>
    <mergeCell ref="A48:B48"/>
    <mergeCell ref="A49:B49"/>
    <mergeCell ref="F43:H43"/>
    <mergeCell ref="G44:H44"/>
    <mergeCell ref="G45:H45"/>
    <mergeCell ref="G46:H46"/>
    <mergeCell ref="A64:B64"/>
    <mergeCell ref="A44:B44"/>
    <mergeCell ref="A43:C43"/>
    <mergeCell ref="D1:H1"/>
    <mergeCell ref="A2:C3"/>
    <mergeCell ref="D2:F3"/>
    <mergeCell ref="G2:H3"/>
    <mergeCell ref="A60:B60"/>
    <mergeCell ref="A61:B61"/>
    <mergeCell ref="A62:B62"/>
    <mergeCell ref="A63:B63"/>
    <mergeCell ref="A54:B54"/>
    <mergeCell ref="A55:B55"/>
    <mergeCell ref="A56:B56"/>
    <mergeCell ref="A57:B57"/>
    <mergeCell ref="D40:H40"/>
    <mergeCell ref="G41:H42"/>
    <mergeCell ref="A4:H4"/>
    <mergeCell ref="A12:H12"/>
    <mergeCell ref="A15:H15"/>
  </mergeCells>
  <pageMargins left="0.7" right="0.7" top="0.75" bottom="0.75" header="0.3" footer="0.3"/>
  <pageSetup orientation="portrait" r:id="rId1"/>
  <rowBreaks count="1" manualBreakCount="1">
    <brk id="3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7CD9-1F44-4EC2-9409-2715840BCCD1}">
  <dimension ref="A1:K76"/>
  <sheetViews>
    <sheetView view="pageLayout" topLeftCell="A56" zoomScaleNormal="100" workbookViewId="0">
      <selection activeCell="C69" sqref="A44:C69"/>
    </sheetView>
  </sheetViews>
  <sheetFormatPr defaultRowHeight="38.35" customHeight="1" x14ac:dyDescent="0.5"/>
  <cols>
    <col min="1" max="1" width="31.73046875" style="108" customWidth="1"/>
    <col min="2" max="2" width="6" style="108" customWidth="1"/>
    <col min="3" max="3" width="9.265625" style="108" customWidth="1"/>
    <col min="4" max="4" width="9.33203125" style="108" customWidth="1"/>
    <col min="5" max="5" width="9.6640625" style="108" customWidth="1"/>
    <col min="6" max="6" width="9.265625" style="108" customWidth="1"/>
    <col min="7" max="7" width="6.59765625" style="108" customWidth="1"/>
    <col min="8" max="8" width="7.6640625" style="108" customWidth="1"/>
    <col min="9" max="16384" width="9.06640625" style="108"/>
  </cols>
  <sheetData>
    <row r="1" spans="1:9" s="113" customFormat="1" ht="57.75" customHeight="1" thickBot="1" x14ac:dyDescent="0.55000000000000004">
      <c r="A1" s="212"/>
      <c r="B1" s="142"/>
      <c r="C1" s="213"/>
      <c r="D1" s="219" t="s">
        <v>64</v>
      </c>
      <c r="E1" s="219"/>
      <c r="F1" s="219"/>
      <c r="G1" s="219"/>
      <c r="H1" s="220"/>
      <c r="I1" s="9"/>
    </row>
    <row r="2" spans="1:9" s="8" customFormat="1" ht="14.65" customHeight="1" x14ac:dyDescent="0.5">
      <c r="A2" s="487" t="s">
        <v>247</v>
      </c>
      <c r="B2" s="293" t="s">
        <v>248</v>
      </c>
      <c r="C2" s="293"/>
      <c r="D2" s="293"/>
      <c r="E2" s="299" t="s">
        <v>249</v>
      </c>
      <c r="F2" s="224"/>
      <c r="G2" s="224"/>
      <c r="H2" s="239"/>
      <c r="I2" s="28"/>
    </row>
    <row r="3" spans="1:9" s="8" customFormat="1" ht="46.9" customHeight="1" thickBot="1" x14ac:dyDescent="0.55000000000000004">
      <c r="A3" s="488"/>
      <c r="B3" s="294"/>
      <c r="C3" s="294"/>
      <c r="D3" s="294"/>
      <c r="E3" s="300"/>
      <c r="F3" s="251"/>
      <c r="G3" s="251"/>
      <c r="H3" s="240"/>
      <c r="I3" s="28"/>
    </row>
    <row r="4" spans="1:9" s="8" customFormat="1" ht="16.5" customHeight="1" thickBot="1" x14ac:dyDescent="0.55000000000000004">
      <c r="A4" s="269" t="s">
        <v>177</v>
      </c>
      <c r="B4" s="270"/>
      <c r="C4" s="270"/>
      <c r="D4" s="270"/>
      <c r="E4" s="270"/>
      <c r="F4" s="270"/>
      <c r="G4" s="270"/>
      <c r="H4" s="271"/>
      <c r="I4" s="28"/>
    </row>
    <row r="5" spans="1:9" s="2" customFormat="1" ht="29.65" customHeight="1" thickBot="1" x14ac:dyDescent="0.6">
      <c r="A5" s="396" t="s">
        <v>238</v>
      </c>
      <c r="B5" s="397" t="s">
        <v>210</v>
      </c>
      <c r="C5" s="398" t="s">
        <v>237</v>
      </c>
      <c r="D5" s="398" t="s">
        <v>53</v>
      </c>
      <c r="E5" s="398" t="s">
        <v>54</v>
      </c>
      <c r="F5" s="398" t="s">
        <v>0</v>
      </c>
      <c r="G5" s="398" t="s">
        <v>267</v>
      </c>
      <c r="H5" s="399" t="s">
        <v>239</v>
      </c>
      <c r="I5" s="1"/>
    </row>
    <row r="6" spans="1:9" ht="13.5" x14ac:dyDescent="0.5">
      <c r="A6" s="32" t="s">
        <v>1</v>
      </c>
      <c r="B6" s="33">
        <v>85</v>
      </c>
      <c r="C6" s="33">
        <v>31</v>
      </c>
      <c r="D6" s="33">
        <v>24</v>
      </c>
      <c r="E6" s="33">
        <v>27</v>
      </c>
      <c r="F6" s="33">
        <v>85</v>
      </c>
      <c r="G6" s="33">
        <v>30</v>
      </c>
      <c r="H6" s="34">
        <v>52</v>
      </c>
    </row>
    <row r="7" spans="1:9" ht="13.5" x14ac:dyDescent="0.5">
      <c r="A7" s="35" t="s">
        <v>2</v>
      </c>
      <c r="B7" s="36">
        <v>97.74</v>
      </c>
      <c r="C7" s="36">
        <v>30.88</v>
      </c>
      <c r="D7" s="36">
        <v>27.56</v>
      </c>
      <c r="E7" s="36">
        <v>35.79</v>
      </c>
      <c r="F7" s="36">
        <v>76.58</v>
      </c>
      <c r="G7" s="36">
        <v>37.89</v>
      </c>
      <c r="H7" s="37">
        <v>70.5</v>
      </c>
    </row>
    <row r="8" spans="1:9" ht="13.9" thickBot="1" x14ac:dyDescent="0.55000000000000004">
      <c r="A8" s="38" t="s">
        <v>63</v>
      </c>
      <c r="B8" s="38">
        <f>B7-85</f>
        <v>12.739999999999995</v>
      </c>
      <c r="C8" s="39">
        <f>C7-31</f>
        <v>-0.12000000000000099</v>
      </c>
      <c r="D8" s="38">
        <f>D7-24</f>
        <v>3.5599999999999987</v>
      </c>
      <c r="E8" s="38">
        <f>E7-27</f>
        <v>8.7899999999999991</v>
      </c>
      <c r="F8" s="39">
        <f>F7-85</f>
        <v>-8.4200000000000017</v>
      </c>
      <c r="G8" s="38">
        <f>G7-30</f>
        <v>7.8900000000000006</v>
      </c>
      <c r="H8" s="395">
        <v>18.5</v>
      </c>
    </row>
    <row r="9" spans="1:9" ht="13.9" thickBot="1" x14ac:dyDescent="0.55000000000000004">
      <c r="A9" s="40"/>
      <c r="B9" s="40"/>
      <c r="C9" s="40"/>
      <c r="D9" s="40"/>
      <c r="E9" s="40"/>
      <c r="F9" s="40"/>
      <c r="G9" s="40"/>
      <c r="H9" s="41"/>
    </row>
    <row r="10" spans="1:9" ht="13.5" x14ac:dyDescent="0.5">
      <c r="A10" s="42" t="s">
        <v>3</v>
      </c>
      <c r="B10" s="42">
        <v>57</v>
      </c>
      <c r="C10" s="42">
        <v>21</v>
      </c>
      <c r="D10" s="42">
        <v>21</v>
      </c>
      <c r="E10" s="42">
        <v>64</v>
      </c>
      <c r="F10" s="42">
        <v>0</v>
      </c>
      <c r="G10" s="42">
        <v>43</v>
      </c>
      <c r="H10" s="42">
        <v>29</v>
      </c>
    </row>
    <row r="11" spans="1:9" ht="13.9" thickBot="1" x14ac:dyDescent="0.55000000000000004">
      <c r="A11" s="125" t="s">
        <v>63</v>
      </c>
      <c r="B11" s="44">
        <f>B10-85</f>
        <v>-28</v>
      </c>
      <c r="C11" s="44">
        <f>C10-31</f>
        <v>-10</v>
      </c>
      <c r="D11" s="44">
        <f>D10-24</f>
        <v>-3</v>
      </c>
      <c r="E11" s="125">
        <f>E10-27</f>
        <v>37</v>
      </c>
      <c r="F11" s="44">
        <f>F10-85</f>
        <v>-85</v>
      </c>
      <c r="G11" s="125">
        <f>G10-30</f>
        <v>13</v>
      </c>
      <c r="H11" s="44">
        <f>H10-52</f>
        <v>-23</v>
      </c>
    </row>
    <row r="12" spans="1:9" ht="13.9" thickBot="1" x14ac:dyDescent="0.55000000000000004">
      <c r="A12" s="225"/>
      <c r="B12" s="225"/>
      <c r="C12" s="225"/>
      <c r="D12" s="225"/>
      <c r="E12" s="225"/>
      <c r="F12" s="225"/>
      <c r="G12" s="225"/>
      <c r="H12" s="225"/>
    </row>
    <row r="13" spans="1:9" ht="13.5" x14ac:dyDescent="0.5">
      <c r="A13" s="45" t="s">
        <v>4</v>
      </c>
      <c r="B13" s="45">
        <v>69</v>
      </c>
      <c r="C13" s="45">
        <v>17</v>
      </c>
      <c r="D13" s="45">
        <v>11</v>
      </c>
      <c r="E13" s="45">
        <v>28</v>
      </c>
      <c r="F13" s="45">
        <v>43</v>
      </c>
      <c r="G13" s="45">
        <v>30</v>
      </c>
      <c r="H13" s="45">
        <v>63</v>
      </c>
    </row>
    <row r="14" spans="1:9" ht="13.9" thickBot="1" x14ac:dyDescent="0.55000000000000004">
      <c r="A14" s="126" t="s">
        <v>63</v>
      </c>
      <c r="B14" s="47">
        <f t="shared" ref="B14:H14" si="0">B13-B6</f>
        <v>-16</v>
      </c>
      <c r="C14" s="47">
        <f t="shared" si="0"/>
        <v>-14</v>
      </c>
      <c r="D14" s="47">
        <f t="shared" si="0"/>
        <v>-13</v>
      </c>
      <c r="E14" s="46">
        <f t="shared" si="0"/>
        <v>1</v>
      </c>
      <c r="F14" s="47">
        <f>F13-F6</f>
        <v>-42</v>
      </c>
      <c r="G14" s="46">
        <f t="shared" si="0"/>
        <v>0</v>
      </c>
      <c r="H14" s="46">
        <f t="shared" si="0"/>
        <v>11</v>
      </c>
    </row>
    <row r="15" spans="1:9" ht="13.9" thickBot="1" x14ac:dyDescent="0.55000000000000004">
      <c r="A15" s="225"/>
      <c r="B15" s="225"/>
      <c r="C15" s="225"/>
      <c r="D15" s="225"/>
      <c r="E15" s="225"/>
      <c r="F15" s="225"/>
      <c r="G15" s="225"/>
      <c r="H15" s="225"/>
    </row>
    <row r="16" spans="1:9" ht="13.5" x14ac:dyDescent="0.5">
      <c r="A16" s="48" t="s">
        <v>5</v>
      </c>
      <c r="B16" s="48">
        <v>65</v>
      </c>
      <c r="C16" s="48">
        <v>4</v>
      </c>
      <c r="D16" s="48">
        <v>0</v>
      </c>
      <c r="E16" s="48">
        <v>4</v>
      </c>
      <c r="F16" s="48">
        <v>37</v>
      </c>
      <c r="G16" s="48">
        <v>25</v>
      </c>
      <c r="H16" s="48">
        <v>66</v>
      </c>
    </row>
    <row r="17" spans="1:9" ht="13.9" thickBot="1" x14ac:dyDescent="0.55000000000000004">
      <c r="A17" s="141" t="s">
        <v>63</v>
      </c>
      <c r="B17" s="50">
        <f t="shared" ref="B17:H17" si="1">B16-B6</f>
        <v>-20</v>
      </c>
      <c r="C17" s="50">
        <f t="shared" si="1"/>
        <v>-27</v>
      </c>
      <c r="D17" s="50">
        <f t="shared" si="1"/>
        <v>-24</v>
      </c>
      <c r="E17" s="50">
        <f t="shared" si="1"/>
        <v>-23</v>
      </c>
      <c r="F17" s="50">
        <f t="shared" si="1"/>
        <v>-48</v>
      </c>
      <c r="G17" s="50">
        <f t="shared" si="1"/>
        <v>-5</v>
      </c>
      <c r="H17" s="141">
        <f t="shared" si="1"/>
        <v>14</v>
      </c>
    </row>
    <row r="18" spans="1:9" ht="13.9" thickBot="1" x14ac:dyDescent="0.55000000000000004">
      <c r="A18" s="51"/>
      <c r="B18" s="51"/>
      <c r="C18" s="51"/>
      <c r="D18" s="51"/>
      <c r="E18" s="51"/>
      <c r="F18" s="51"/>
      <c r="G18" s="51"/>
      <c r="H18" s="51"/>
      <c r="I18" s="109"/>
    </row>
    <row r="19" spans="1:9" ht="13.5" x14ac:dyDescent="0.5">
      <c r="A19" s="52" t="s">
        <v>6</v>
      </c>
      <c r="B19" s="52">
        <v>50</v>
      </c>
      <c r="C19" s="52">
        <v>42</v>
      </c>
      <c r="D19" s="52">
        <v>0</v>
      </c>
      <c r="E19" s="52">
        <v>25</v>
      </c>
      <c r="F19" s="52">
        <v>33</v>
      </c>
      <c r="G19" s="52">
        <v>25</v>
      </c>
      <c r="H19" s="52">
        <v>50</v>
      </c>
    </row>
    <row r="20" spans="1:9" ht="13.9" thickBot="1" x14ac:dyDescent="0.55000000000000004">
      <c r="A20" s="127" t="s">
        <v>63</v>
      </c>
      <c r="B20" s="124">
        <f t="shared" ref="B20:H20" si="2">B19-B6</f>
        <v>-35</v>
      </c>
      <c r="C20" s="127">
        <f t="shared" si="2"/>
        <v>11</v>
      </c>
      <c r="D20" s="54">
        <f t="shared" si="2"/>
        <v>-24</v>
      </c>
      <c r="E20" s="54">
        <f t="shared" si="2"/>
        <v>-2</v>
      </c>
      <c r="F20" s="54">
        <f t="shared" si="2"/>
        <v>-52</v>
      </c>
      <c r="G20" s="54">
        <f t="shared" si="2"/>
        <v>-5</v>
      </c>
      <c r="H20" s="54">
        <f t="shared" si="2"/>
        <v>-2</v>
      </c>
    </row>
    <row r="21" spans="1:9" ht="13.9" thickBot="1" x14ac:dyDescent="0.55000000000000004">
      <c r="A21" s="51"/>
      <c r="B21" s="55"/>
      <c r="C21" s="55"/>
      <c r="D21" s="55"/>
      <c r="E21" s="55"/>
      <c r="F21" s="55"/>
      <c r="G21" s="55"/>
      <c r="H21" s="55"/>
      <c r="I21" s="109"/>
    </row>
    <row r="22" spans="1:9" ht="13.5" x14ac:dyDescent="0.5">
      <c r="A22" s="45" t="s">
        <v>7</v>
      </c>
      <c r="B22" s="45">
        <v>59</v>
      </c>
      <c r="C22" s="45">
        <v>4</v>
      </c>
      <c r="D22" s="45">
        <v>1</v>
      </c>
      <c r="E22" s="45">
        <v>7</v>
      </c>
      <c r="F22" s="45">
        <v>34</v>
      </c>
      <c r="G22" s="45">
        <v>25</v>
      </c>
      <c r="H22" s="45">
        <v>52</v>
      </c>
    </row>
    <row r="23" spans="1:9" ht="13.9" thickBot="1" x14ac:dyDescent="0.55000000000000004">
      <c r="A23" s="126" t="s">
        <v>63</v>
      </c>
      <c r="B23" s="47">
        <f t="shared" ref="B23:H23" si="3">B22-B6</f>
        <v>-26</v>
      </c>
      <c r="C23" s="47">
        <f t="shared" si="3"/>
        <v>-27</v>
      </c>
      <c r="D23" s="47">
        <f t="shared" si="3"/>
        <v>-23</v>
      </c>
      <c r="E23" s="47">
        <f t="shared" si="3"/>
        <v>-20</v>
      </c>
      <c r="F23" s="47">
        <f t="shared" si="3"/>
        <v>-51</v>
      </c>
      <c r="G23" s="47">
        <f t="shared" si="3"/>
        <v>-5</v>
      </c>
      <c r="H23" s="47">
        <f t="shared" si="3"/>
        <v>0</v>
      </c>
    </row>
    <row r="24" spans="1:9" ht="13.9" thickBot="1" x14ac:dyDescent="0.55000000000000004">
      <c r="A24" s="56"/>
      <c r="B24" s="57"/>
      <c r="C24" s="57"/>
      <c r="D24" s="57"/>
      <c r="E24" s="57"/>
      <c r="F24" s="57"/>
      <c r="G24" s="57"/>
      <c r="H24" s="58"/>
      <c r="I24" s="109"/>
    </row>
    <row r="25" spans="1:9" ht="13.5" x14ac:dyDescent="0.5">
      <c r="A25" s="59" t="s">
        <v>8</v>
      </c>
      <c r="B25" s="59">
        <v>86</v>
      </c>
      <c r="C25" s="59">
        <v>35</v>
      </c>
      <c r="D25" s="59">
        <v>30</v>
      </c>
      <c r="E25" s="59">
        <v>39</v>
      </c>
      <c r="F25" s="59">
        <v>41</v>
      </c>
      <c r="G25" s="59">
        <v>99</v>
      </c>
      <c r="H25" s="59">
        <v>75</v>
      </c>
    </row>
    <row r="26" spans="1:9" ht="13.9" thickBot="1" x14ac:dyDescent="0.55000000000000004">
      <c r="A26" s="129" t="s">
        <v>63</v>
      </c>
      <c r="B26" s="129">
        <f t="shared" ref="B26:H26" si="4">B25-B6</f>
        <v>1</v>
      </c>
      <c r="C26" s="129">
        <f t="shared" si="4"/>
        <v>4</v>
      </c>
      <c r="D26" s="129">
        <f t="shared" si="4"/>
        <v>6</v>
      </c>
      <c r="E26" s="129">
        <f t="shared" si="4"/>
        <v>12</v>
      </c>
      <c r="F26" s="61">
        <f t="shared" si="4"/>
        <v>-44</v>
      </c>
      <c r="G26" s="129">
        <f t="shared" si="4"/>
        <v>69</v>
      </c>
      <c r="H26" s="129">
        <f t="shared" si="4"/>
        <v>23</v>
      </c>
    </row>
    <row r="27" spans="1:9" ht="13.9" thickBot="1" x14ac:dyDescent="0.55000000000000004">
      <c r="A27" s="56"/>
      <c r="B27" s="57"/>
      <c r="C27" s="57"/>
      <c r="D27" s="57"/>
      <c r="E27" s="57"/>
      <c r="F27" s="57"/>
      <c r="G27" s="57"/>
      <c r="H27" s="58"/>
      <c r="I27" s="109"/>
    </row>
    <row r="28" spans="1:9" ht="13.5" x14ac:dyDescent="0.5">
      <c r="A28" s="62" t="s">
        <v>9</v>
      </c>
      <c r="B28" s="62">
        <v>0</v>
      </c>
      <c r="C28" s="62">
        <v>7</v>
      </c>
      <c r="D28" s="62">
        <v>7</v>
      </c>
      <c r="E28" s="62">
        <v>7</v>
      </c>
      <c r="F28" s="62">
        <v>43</v>
      </c>
      <c r="G28" s="62">
        <v>7</v>
      </c>
      <c r="H28" s="62">
        <v>86</v>
      </c>
    </row>
    <row r="29" spans="1:9" ht="13.9" thickBot="1" x14ac:dyDescent="0.55000000000000004">
      <c r="A29" s="103" t="s">
        <v>63</v>
      </c>
      <c r="B29" s="132">
        <f t="shared" ref="B29:H29" si="5">B28-B6</f>
        <v>-85</v>
      </c>
      <c r="C29" s="132">
        <f t="shared" si="5"/>
        <v>-24</v>
      </c>
      <c r="D29" s="132">
        <f t="shared" si="5"/>
        <v>-17</v>
      </c>
      <c r="E29" s="132">
        <f t="shared" si="5"/>
        <v>-20</v>
      </c>
      <c r="F29" s="132">
        <f t="shared" si="5"/>
        <v>-42</v>
      </c>
      <c r="G29" s="132">
        <f t="shared" si="5"/>
        <v>-23</v>
      </c>
      <c r="H29" s="103">
        <f t="shared" si="5"/>
        <v>34</v>
      </c>
    </row>
    <row r="30" spans="1:9" ht="13.9" thickBot="1" x14ac:dyDescent="0.55000000000000004">
      <c r="A30" s="64"/>
      <c r="B30" s="65"/>
      <c r="C30" s="65"/>
      <c r="D30" s="65"/>
      <c r="E30" s="65"/>
      <c r="F30" s="65"/>
      <c r="G30" s="65"/>
      <c r="H30" s="65"/>
    </row>
    <row r="31" spans="1:9" ht="13.5" x14ac:dyDescent="0.5">
      <c r="A31" s="104" t="s">
        <v>11</v>
      </c>
      <c r="B31" s="105" t="s">
        <v>10</v>
      </c>
      <c r="C31" s="105" t="s">
        <v>10</v>
      </c>
      <c r="D31" s="105" t="s">
        <v>10</v>
      </c>
      <c r="E31" s="105" t="s">
        <v>10</v>
      </c>
      <c r="F31" s="105" t="s">
        <v>10</v>
      </c>
      <c r="G31" s="105" t="s">
        <v>10</v>
      </c>
      <c r="H31" s="119" t="s">
        <v>10</v>
      </c>
    </row>
    <row r="32" spans="1:9" ht="13.9" thickBot="1" x14ac:dyDescent="0.55000000000000004">
      <c r="A32" s="148" t="s">
        <v>63</v>
      </c>
      <c r="B32" s="121"/>
      <c r="C32" s="121"/>
      <c r="D32" s="121"/>
      <c r="E32" s="121"/>
      <c r="F32" s="121"/>
      <c r="G32" s="121"/>
      <c r="H32" s="122"/>
    </row>
    <row r="33" spans="1:9" s="2" customFormat="1" ht="13.9" thickBot="1" x14ac:dyDescent="0.45">
      <c r="A33" s="216" t="s">
        <v>62</v>
      </c>
      <c r="B33" s="217"/>
      <c r="C33" s="217"/>
      <c r="D33" s="217"/>
      <c r="E33" s="217"/>
      <c r="F33" s="217"/>
      <c r="G33" s="217"/>
      <c r="H33" s="218"/>
    </row>
    <row r="34" spans="1:9" s="88" customFormat="1" ht="13.5" x14ac:dyDescent="0.4">
      <c r="A34" s="78"/>
      <c r="B34" s="11" t="s">
        <v>44</v>
      </c>
      <c r="C34" s="11" t="s">
        <v>45</v>
      </c>
      <c r="D34" s="11" t="s">
        <v>46</v>
      </c>
      <c r="E34" s="11" t="s">
        <v>47</v>
      </c>
      <c r="F34" s="146" t="s">
        <v>48</v>
      </c>
      <c r="G34" s="11" t="s">
        <v>49</v>
      </c>
      <c r="H34" s="79" t="s">
        <v>50</v>
      </c>
    </row>
    <row r="35" spans="1:9" s="88" customFormat="1" ht="39.4" customHeight="1" thickBot="1" x14ac:dyDescent="0.45">
      <c r="A35" s="80" t="s">
        <v>62</v>
      </c>
      <c r="B35" s="146" t="s">
        <v>269</v>
      </c>
      <c r="C35" s="146" t="s">
        <v>237</v>
      </c>
      <c r="D35" s="146" t="s">
        <v>53</v>
      </c>
      <c r="E35" s="146" t="s">
        <v>54</v>
      </c>
      <c r="F35" s="146" t="s">
        <v>0</v>
      </c>
      <c r="G35" s="146" t="s">
        <v>291</v>
      </c>
      <c r="H35" s="146" t="s">
        <v>294</v>
      </c>
    </row>
    <row r="36" spans="1:9" s="88" customFormat="1" ht="13.5" x14ac:dyDescent="0.4">
      <c r="A36" s="83" t="s">
        <v>1</v>
      </c>
      <c r="B36" s="84">
        <v>85</v>
      </c>
      <c r="C36" s="84">
        <v>31</v>
      </c>
      <c r="D36" s="84">
        <v>24</v>
      </c>
      <c r="E36" s="84">
        <v>27</v>
      </c>
      <c r="F36" s="149">
        <v>85</v>
      </c>
      <c r="G36" s="84">
        <v>30</v>
      </c>
      <c r="H36" s="85">
        <v>52</v>
      </c>
    </row>
    <row r="37" spans="1:9" s="98" customFormat="1" ht="13.5" x14ac:dyDescent="0.5">
      <c r="A37" s="281" t="s">
        <v>60</v>
      </c>
      <c r="B37" s="282">
        <v>80.342307692307699</v>
      </c>
      <c r="C37" s="282">
        <v>22.475000000000001</v>
      </c>
      <c r="D37" s="282">
        <v>17.680769230769229</v>
      </c>
      <c r="E37" s="282">
        <v>33.912307692307699</v>
      </c>
      <c r="F37" s="282">
        <v>63.149615384615387</v>
      </c>
      <c r="G37" s="282">
        <v>25.990000000000002</v>
      </c>
      <c r="H37" s="283">
        <v>71.45961538461539</v>
      </c>
    </row>
    <row r="38" spans="1:9" s="98" customFormat="1" ht="13.9" thickBot="1" x14ac:dyDescent="0.55000000000000004">
      <c r="A38" s="205" t="s">
        <v>61</v>
      </c>
      <c r="B38" s="206">
        <v>-4.6576923076923009</v>
      </c>
      <c r="C38" s="206">
        <v>-8.5249999999999986</v>
      </c>
      <c r="D38" s="206">
        <v>-6.3192307692307708</v>
      </c>
      <c r="E38" s="207">
        <v>6.9123076923076994</v>
      </c>
      <c r="F38" s="206">
        <v>-21.850384615384613</v>
      </c>
      <c r="G38" s="207">
        <v>-4.009999999999998</v>
      </c>
      <c r="H38" s="208">
        <v>19.45961538461539</v>
      </c>
    </row>
    <row r="39" spans="1:9" s="113" customFormat="1" ht="57.75" customHeight="1" thickBot="1" x14ac:dyDescent="0.55000000000000004">
      <c r="A39" s="212"/>
      <c r="B39" s="142"/>
      <c r="C39" s="213"/>
      <c r="D39" s="219" t="s">
        <v>64</v>
      </c>
      <c r="E39" s="219"/>
      <c r="F39" s="219"/>
      <c r="G39" s="219"/>
      <c r="H39" s="220"/>
      <c r="I39" s="9"/>
    </row>
    <row r="40" spans="1:9" s="8" customFormat="1" ht="14.65" customHeight="1" x14ac:dyDescent="0.5">
      <c r="A40" s="221" t="s">
        <v>247</v>
      </c>
      <c r="B40" s="305"/>
      <c r="C40" s="301" t="s">
        <v>248</v>
      </c>
      <c r="D40" s="223"/>
      <c r="E40" s="302"/>
      <c r="F40" s="299" t="s">
        <v>249</v>
      </c>
      <c r="G40" s="224"/>
      <c r="H40" s="239"/>
      <c r="I40" s="28"/>
    </row>
    <row r="41" spans="1:9" s="8" customFormat="1" ht="42.4" customHeight="1" thickBot="1" x14ac:dyDescent="0.55000000000000004">
      <c r="A41" s="228"/>
      <c r="B41" s="306"/>
      <c r="C41" s="303"/>
      <c r="D41" s="227"/>
      <c r="E41" s="304"/>
      <c r="F41" s="300"/>
      <c r="G41" s="251"/>
      <c r="H41" s="240"/>
      <c r="I41" s="28"/>
    </row>
    <row r="42" spans="1:9" ht="27.4" customHeight="1" thickBot="1" x14ac:dyDescent="0.55000000000000004">
      <c r="A42" s="216" t="s">
        <v>137</v>
      </c>
      <c r="B42" s="217"/>
      <c r="C42" s="218"/>
      <c r="F42" s="216" t="s">
        <v>138</v>
      </c>
      <c r="G42" s="217"/>
      <c r="H42" s="218"/>
    </row>
    <row r="43" spans="1:9" ht="13.9" thickBot="1" x14ac:dyDescent="0.55000000000000004">
      <c r="A43" s="496" t="s">
        <v>13</v>
      </c>
      <c r="B43" s="497"/>
      <c r="C43" s="466" t="s">
        <v>14</v>
      </c>
      <c r="F43" s="191" t="s">
        <v>51</v>
      </c>
      <c r="G43" s="493" t="s">
        <v>12</v>
      </c>
      <c r="H43" s="494"/>
    </row>
    <row r="44" spans="1:9" ht="27" customHeight="1" x14ac:dyDescent="0.5">
      <c r="A44" s="472" t="s">
        <v>92</v>
      </c>
      <c r="B44" s="473"/>
      <c r="C44" s="474">
        <v>93</v>
      </c>
      <c r="D44" s="143"/>
      <c r="F44" s="18">
        <v>254</v>
      </c>
      <c r="G44" s="321" t="s">
        <v>160</v>
      </c>
      <c r="H44" s="495"/>
    </row>
    <row r="45" spans="1:9" ht="13.5" x14ac:dyDescent="0.5">
      <c r="A45" s="475" t="s">
        <v>21</v>
      </c>
      <c r="B45" s="238"/>
      <c r="C45" s="476">
        <v>18</v>
      </c>
      <c r="D45" s="143"/>
      <c r="F45" s="18">
        <v>255</v>
      </c>
      <c r="G45" s="321" t="s">
        <v>161</v>
      </c>
      <c r="H45" s="495"/>
    </row>
    <row r="46" spans="1:9" ht="13.5" x14ac:dyDescent="0.5">
      <c r="A46" s="475" t="s">
        <v>168</v>
      </c>
      <c r="B46" s="238"/>
      <c r="C46" s="476">
        <v>13</v>
      </c>
      <c r="D46" s="144"/>
      <c r="F46" s="18">
        <v>308</v>
      </c>
      <c r="G46" s="321" t="s">
        <v>151</v>
      </c>
      <c r="H46" s="495"/>
    </row>
    <row r="47" spans="1:9" ht="13.5" x14ac:dyDescent="0.5">
      <c r="A47" s="475" t="s">
        <v>115</v>
      </c>
      <c r="B47" s="238"/>
      <c r="C47" s="476">
        <v>62</v>
      </c>
      <c r="D47" s="145"/>
      <c r="F47" s="18">
        <v>309</v>
      </c>
      <c r="G47" s="321" t="s">
        <v>145</v>
      </c>
      <c r="H47" s="495"/>
    </row>
    <row r="48" spans="1:9" ht="13.5" x14ac:dyDescent="0.5">
      <c r="A48" s="475" t="s">
        <v>118</v>
      </c>
      <c r="B48" s="238"/>
      <c r="C48" s="476">
        <v>48</v>
      </c>
      <c r="D48" s="145"/>
      <c r="F48" s="18">
        <v>310</v>
      </c>
      <c r="G48" s="321" t="s">
        <v>139</v>
      </c>
      <c r="H48" s="495"/>
    </row>
    <row r="49" spans="1:11" ht="13.5" x14ac:dyDescent="0.5">
      <c r="A49" s="475" t="s">
        <v>150</v>
      </c>
      <c r="B49" s="238"/>
      <c r="C49" s="476">
        <v>12</v>
      </c>
      <c r="D49" s="145"/>
      <c r="F49" s="18">
        <v>311</v>
      </c>
      <c r="G49" s="321" t="s">
        <v>162</v>
      </c>
      <c r="H49" s="495"/>
    </row>
    <row r="50" spans="1:11" ht="15" x14ac:dyDescent="0.5">
      <c r="A50" s="475" t="s">
        <v>121</v>
      </c>
      <c r="B50" s="238"/>
      <c r="C50" s="476">
        <v>47</v>
      </c>
      <c r="D50" s="6"/>
      <c r="F50" s="18">
        <v>312</v>
      </c>
      <c r="G50" s="321" t="s">
        <v>140</v>
      </c>
      <c r="H50" s="495"/>
    </row>
    <row r="51" spans="1:11" ht="15" x14ac:dyDescent="0.5">
      <c r="A51" s="475" t="s">
        <v>122</v>
      </c>
      <c r="B51" s="238"/>
      <c r="C51" s="476">
        <v>52</v>
      </c>
      <c r="D51" s="6"/>
      <c r="F51" s="18">
        <v>313</v>
      </c>
      <c r="G51" s="321" t="s">
        <v>163</v>
      </c>
      <c r="H51" s="495"/>
    </row>
    <row r="52" spans="1:11" ht="15" x14ac:dyDescent="0.5">
      <c r="A52" s="475" t="s">
        <v>29</v>
      </c>
      <c r="B52" s="238"/>
      <c r="C52" s="476">
        <v>7</v>
      </c>
      <c r="D52" s="6"/>
      <c r="F52" s="18">
        <v>331</v>
      </c>
      <c r="G52" s="321" t="s">
        <v>250</v>
      </c>
      <c r="H52" s="495"/>
    </row>
    <row r="53" spans="1:11" ht="15" x14ac:dyDescent="0.5">
      <c r="A53" s="475" t="s">
        <v>77</v>
      </c>
      <c r="B53" s="238"/>
      <c r="C53" s="476">
        <v>75</v>
      </c>
      <c r="D53" s="6"/>
      <c r="F53" s="18">
        <v>332</v>
      </c>
      <c r="G53" s="321" t="s">
        <v>156</v>
      </c>
      <c r="H53" s="495"/>
    </row>
    <row r="54" spans="1:11" ht="15" x14ac:dyDescent="0.5">
      <c r="A54" s="475" t="s">
        <v>98</v>
      </c>
      <c r="B54" s="238"/>
      <c r="C54" s="476">
        <v>53</v>
      </c>
      <c r="D54" s="6"/>
      <c r="F54" s="18">
        <v>349</v>
      </c>
      <c r="G54" s="321" t="s">
        <v>152</v>
      </c>
      <c r="H54" s="495"/>
    </row>
    <row r="55" spans="1:11" ht="15" x14ac:dyDescent="0.5">
      <c r="A55" s="475" t="s">
        <v>31</v>
      </c>
      <c r="B55" s="238"/>
      <c r="C55" s="476">
        <v>27</v>
      </c>
      <c r="D55" s="6"/>
      <c r="F55" s="150">
        <v>350</v>
      </c>
      <c r="G55" s="321" t="s">
        <v>164</v>
      </c>
      <c r="H55" s="495"/>
    </row>
    <row r="56" spans="1:11" ht="15" x14ac:dyDescent="0.5">
      <c r="A56" s="498" t="s">
        <v>169</v>
      </c>
      <c r="B56" s="489"/>
      <c r="C56" s="476">
        <v>4</v>
      </c>
      <c r="D56" s="6"/>
      <c r="F56" s="150">
        <v>351</v>
      </c>
      <c r="G56" s="321" t="s">
        <v>154</v>
      </c>
      <c r="H56" s="495"/>
    </row>
    <row r="57" spans="1:11" ht="15" x14ac:dyDescent="0.5">
      <c r="A57" s="498" t="s">
        <v>123</v>
      </c>
      <c r="B57" s="489"/>
      <c r="C57" s="476">
        <v>16</v>
      </c>
      <c r="D57" s="6"/>
      <c r="F57" s="150">
        <v>361</v>
      </c>
      <c r="G57" s="321" t="s">
        <v>165</v>
      </c>
      <c r="H57" s="495"/>
    </row>
    <row r="58" spans="1:11" ht="15" x14ac:dyDescent="0.5">
      <c r="A58" s="475" t="s">
        <v>124</v>
      </c>
      <c r="B58" s="238"/>
      <c r="C58" s="476">
        <v>53</v>
      </c>
      <c r="D58" s="6"/>
      <c r="F58" s="150">
        <v>369</v>
      </c>
      <c r="G58" s="321" t="s">
        <v>146</v>
      </c>
      <c r="H58" s="495"/>
    </row>
    <row r="59" spans="1:11" ht="15" x14ac:dyDescent="0.5">
      <c r="A59" s="475" t="s">
        <v>170</v>
      </c>
      <c r="B59" s="490"/>
      <c r="C59" s="476">
        <v>6</v>
      </c>
      <c r="D59" s="112"/>
      <c r="F59" s="150">
        <v>373</v>
      </c>
      <c r="G59" s="321" t="s">
        <v>141</v>
      </c>
      <c r="H59" s="495"/>
    </row>
    <row r="60" spans="1:11" ht="15" x14ac:dyDescent="0.5">
      <c r="A60" s="499" t="s">
        <v>155</v>
      </c>
      <c r="B60" s="491"/>
      <c r="C60" s="476">
        <v>36</v>
      </c>
      <c r="D60" s="112"/>
      <c r="F60" s="150">
        <v>382</v>
      </c>
      <c r="G60" s="321" t="s">
        <v>153</v>
      </c>
      <c r="H60" s="495"/>
      <c r="I60" s="143"/>
      <c r="J60" s="143"/>
      <c r="K60" s="143"/>
    </row>
    <row r="61" spans="1:11" ht="15" x14ac:dyDescent="0.5">
      <c r="A61" s="475" t="s">
        <v>125</v>
      </c>
      <c r="B61" s="238"/>
      <c r="C61" s="476">
        <v>151</v>
      </c>
      <c r="D61" s="112"/>
      <c r="F61" s="150">
        <v>400</v>
      </c>
      <c r="G61" s="321" t="s">
        <v>147</v>
      </c>
      <c r="H61" s="495"/>
      <c r="I61" s="143"/>
      <c r="J61" s="143"/>
      <c r="K61" s="143"/>
    </row>
    <row r="62" spans="1:11" ht="15" x14ac:dyDescent="0.5">
      <c r="A62" s="475" t="s">
        <v>36</v>
      </c>
      <c r="B62" s="238"/>
      <c r="C62" s="476">
        <v>169</v>
      </c>
      <c r="D62" s="112"/>
      <c r="F62" s="150">
        <v>418</v>
      </c>
      <c r="G62" s="321" t="s">
        <v>142</v>
      </c>
      <c r="H62" s="495"/>
      <c r="I62" s="110"/>
      <c r="J62" s="110"/>
      <c r="K62" s="115"/>
    </row>
    <row r="63" spans="1:11" ht="15" x14ac:dyDescent="0.5">
      <c r="A63" s="408" t="s">
        <v>157</v>
      </c>
      <c r="B63" s="231"/>
      <c r="C63" s="476">
        <v>69</v>
      </c>
      <c r="D63" s="112"/>
      <c r="F63" s="150">
        <v>419</v>
      </c>
      <c r="G63" s="321" t="s">
        <v>158</v>
      </c>
      <c r="H63" s="495"/>
      <c r="I63" s="143"/>
      <c r="J63" s="143"/>
      <c r="K63" s="143"/>
    </row>
    <row r="64" spans="1:11" ht="15" x14ac:dyDescent="0.5">
      <c r="A64" s="475" t="s">
        <v>38</v>
      </c>
      <c r="B64" s="238"/>
      <c r="C64" s="476">
        <v>42</v>
      </c>
      <c r="D64" s="112"/>
      <c r="F64" s="150">
        <v>423</v>
      </c>
      <c r="G64" s="321" t="s">
        <v>143</v>
      </c>
      <c r="H64" s="495"/>
      <c r="I64" s="143"/>
      <c r="J64" s="143"/>
      <c r="K64" s="143"/>
    </row>
    <row r="65" spans="1:8" ht="15" x14ac:dyDescent="0.5">
      <c r="A65" s="475" t="s">
        <v>39</v>
      </c>
      <c r="B65" s="238"/>
      <c r="C65" s="476">
        <v>40</v>
      </c>
      <c r="D65" s="112"/>
      <c r="E65" s="144"/>
      <c r="F65" s="152">
        <v>439</v>
      </c>
      <c r="G65" s="321" t="s">
        <v>166</v>
      </c>
      <c r="H65" s="495"/>
    </row>
    <row r="66" spans="1:8" ht="13.5" x14ac:dyDescent="0.5">
      <c r="A66" s="475" t="s">
        <v>40</v>
      </c>
      <c r="B66" s="238"/>
      <c r="C66" s="476">
        <v>359</v>
      </c>
      <c r="D66" s="140"/>
      <c r="E66" s="145"/>
      <c r="F66" s="153">
        <v>440</v>
      </c>
      <c r="G66" s="321" t="s">
        <v>148</v>
      </c>
      <c r="H66" s="495"/>
    </row>
    <row r="67" spans="1:8" ht="13.5" x14ac:dyDescent="0.5">
      <c r="A67" s="475" t="s">
        <v>126</v>
      </c>
      <c r="B67" s="238"/>
      <c r="C67" s="476">
        <v>58</v>
      </c>
      <c r="D67" s="140"/>
      <c r="E67" s="145"/>
      <c r="F67" s="153">
        <v>448</v>
      </c>
      <c r="G67" s="321" t="s">
        <v>144</v>
      </c>
      <c r="H67" s="495"/>
    </row>
    <row r="68" spans="1:8" ht="13.5" x14ac:dyDescent="0.5">
      <c r="A68" s="475" t="s">
        <v>41</v>
      </c>
      <c r="B68" s="238"/>
      <c r="C68" s="476">
        <v>47</v>
      </c>
      <c r="D68" s="140"/>
      <c r="E68" s="145"/>
      <c r="F68" s="153">
        <v>460</v>
      </c>
      <c r="G68" s="321" t="s">
        <v>149</v>
      </c>
      <c r="H68" s="495"/>
    </row>
    <row r="69" spans="1:8" s="1" customFormat="1" ht="15.4" thickBot="1" x14ac:dyDescent="0.6">
      <c r="A69" s="500" t="s">
        <v>42</v>
      </c>
      <c r="B69" s="501"/>
      <c r="C69" s="502">
        <v>27</v>
      </c>
      <c r="D69" s="140"/>
      <c r="E69" s="6"/>
      <c r="F69" s="492">
        <v>511</v>
      </c>
      <c r="G69" s="321" t="s">
        <v>167</v>
      </c>
      <c r="H69" s="321"/>
    </row>
    <row r="70" spans="1:8" ht="13.9" thickBot="1" x14ac:dyDescent="0.55000000000000004">
      <c r="A70" s="248" t="s">
        <v>159</v>
      </c>
      <c r="B70" s="249"/>
      <c r="C70" s="209">
        <f>SUM(C44:C69)</f>
        <v>1584</v>
      </c>
      <c r="E70" s="154"/>
      <c r="F70" s="154"/>
      <c r="G70" s="322"/>
      <c r="H70" s="322"/>
    </row>
    <row r="71" spans="1:8" ht="38.35" customHeight="1" x14ac:dyDescent="0.5">
      <c r="E71" s="154"/>
      <c r="F71" s="154"/>
      <c r="G71" s="322"/>
      <c r="H71" s="322"/>
    </row>
    <row r="73" spans="1:8" ht="38.35" customHeight="1" x14ac:dyDescent="0.5">
      <c r="A73" s="144"/>
      <c r="B73" s="144"/>
      <c r="C73" s="144"/>
    </row>
    <row r="74" spans="1:8" ht="38.35" customHeight="1" x14ac:dyDescent="0.5">
      <c r="A74" s="145"/>
      <c r="B74" s="145"/>
      <c r="C74" s="145"/>
    </row>
    <row r="75" spans="1:8" ht="38.35" customHeight="1" x14ac:dyDescent="0.5">
      <c r="A75" s="145"/>
      <c r="B75" s="145"/>
      <c r="C75" s="145"/>
    </row>
    <row r="76" spans="1:8" ht="38.35" customHeight="1" x14ac:dyDescent="0.5">
      <c r="A76" s="145"/>
      <c r="B76" s="145"/>
      <c r="C76" s="145"/>
    </row>
  </sheetData>
  <mergeCells count="71">
    <mergeCell ref="G68:H68"/>
    <mergeCell ref="G69:H69"/>
    <mergeCell ref="G70:H70"/>
    <mergeCell ref="G71:H71"/>
    <mergeCell ref="F42:H42"/>
    <mergeCell ref="G63:H63"/>
    <mergeCell ref="G64:H64"/>
    <mergeCell ref="G65:H65"/>
    <mergeCell ref="G66:H66"/>
    <mergeCell ref="G67:H67"/>
    <mergeCell ref="G58:H58"/>
    <mergeCell ref="G59:H59"/>
    <mergeCell ref="G60:H60"/>
    <mergeCell ref="G61:H61"/>
    <mergeCell ref="G62:H62"/>
    <mergeCell ref="G53:H53"/>
    <mergeCell ref="G54:H54"/>
    <mergeCell ref="G55:H55"/>
    <mergeCell ref="G56:H56"/>
    <mergeCell ref="G57:H57"/>
    <mergeCell ref="G48:H48"/>
    <mergeCell ref="G49:H49"/>
    <mergeCell ref="G50:H50"/>
    <mergeCell ref="G51:H51"/>
    <mergeCell ref="G52:H52"/>
    <mergeCell ref="G43:H43"/>
    <mergeCell ref="G44:H44"/>
    <mergeCell ref="G45:H45"/>
    <mergeCell ref="G46:H46"/>
    <mergeCell ref="G47:H47"/>
    <mergeCell ref="A33:H33"/>
    <mergeCell ref="A42:C42"/>
    <mergeCell ref="D39:H39"/>
    <mergeCell ref="A40:B41"/>
    <mergeCell ref="C40:E41"/>
    <mergeCell ref="A61:B61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5:B55"/>
    <mergeCell ref="A58:B58"/>
    <mergeCell ref="A69:B69"/>
    <mergeCell ref="A70:B70"/>
    <mergeCell ref="A46:B46"/>
    <mergeCell ref="A53:B53"/>
    <mergeCell ref="A54:B54"/>
    <mergeCell ref="A56:B56"/>
    <mergeCell ref="A57:B57"/>
    <mergeCell ref="A59:B59"/>
    <mergeCell ref="A60:B60"/>
    <mergeCell ref="A62:B62"/>
    <mergeCell ref="A64:B64"/>
    <mergeCell ref="A65:B65"/>
    <mergeCell ref="A66:B66"/>
    <mergeCell ref="A67:B67"/>
    <mergeCell ref="A68:B68"/>
    <mergeCell ref="A63:B63"/>
    <mergeCell ref="F40:H41"/>
    <mergeCell ref="D1:H1"/>
    <mergeCell ref="A4:H4"/>
    <mergeCell ref="A12:H12"/>
    <mergeCell ref="A15:H15"/>
    <mergeCell ref="A2:A3"/>
    <mergeCell ref="E2:H3"/>
    <mergeCell ref="B2:D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560F-B9D4-45D9-A2EC-3568C595E0DB}">
  <dimension ref="A1:K71"/>
  <sheetViews>
    <sheetView view="pageLayout" topLeftCell="A50" zoomScaleNormal="100" workbookViewId="0">
      <selection activeCell="A62" sqref="A62:C62"/>
    </sheetView>
  </sheetViews>
  <sheetFormatPr defaultRowHeight="14.25" x14ac:dyDescent="0.45"/>
  <cols>
    <col min="1" max="1" width="26.1328125" customWidth="1"/>
    <col min="2" max="2" width="7.3984375" customWidth="1"/>
    <col min="6" max="6" width="9.73046875" customWidth="1"/>
    <col min="7" max="7" width="9.1328125" customWidth="1"/>
  </cols>
  <sheetData>
    <row r="1" spans="1:9" s="113" customFormat="1" ht="57.75" customHeight="1" thickBot="1" x14ac:dyDescent="0.55000000000000004">
      <c r="A1" s="212"/>
      <c r="B1" s="142"/>
      <c r="C1" s="213"/>
      <c r="D1" s="219" t="s">
        <v>64</v>
      </c>
      <c r="E1" s="219"/>
      <c r="F1" s="219"/>
      <c r="G1" s="219"/>
      <c r="H1" s="220"/>
      <c r="I1" s="9"/>
    </row>
    <row r="2" spans="1:9" s="8" customFormat="1" ht="14.65" customHeight="1" x14ac:dyDescent="0.5">
      <c r="A2" s="221" t="s">
        <v>258</v>
      </c>
      <c r="B2" s="222"/>
      <c r="C2" s="305"/>
      <c r="D2" s="301" t="s">
        <v>257</v>
      </c>
      <c r="E2" s="223"/>
      <c r="F2" s="302"/>
      <c r="G2" s="299" t="s">
        <v>256</v>
      </c>
      <c r="H2" s="239"/>
      <c r="I2" s="28"/>
    </row>
    <row r="3" spans="1:9" s="8" customFormat="1" ht="45.4" customHeight="1" thickBot="1" x14ac:dyDescent="0.55000000000000004">
      <c r="A3" s="228"/>
      <c r="B3" s="229"/>
      <c r="C3" s="306"/>
      <c r="D3" s="303"/>
      <c r="E3" s="227"/>
      <c r="F3" s="304"/>
      <c r="G3" s="300"/>
      <c r="H3" s="240"/>
      <c r="I3" s="28"/>
    </row>
    <row r="4" spans="1:9" s="8" customFormat="1" ht="16.5" customHeight="1" thickBot="1" x14ac:dyDescent="0.55000000000000004">
      <c r="A4" s="269" t="s">
        <v>178</v>
      </c>
      <c r="B4" s="270"/>
      <c r="C4" s="270"/>
      <c r="D4" s="270"/>
      <c r="E4" s="270"/>
      <c r="F4" s="270"/>
      <c r="G4" s="270"/>
      <c r="H4" s="271"/>
      <c r="I4" s="28"/>
    </row>
    <row r="5" spans="1:9" s="2" customFormat="1" ht="29.65" customHeight="1" thickBot="1" x14ac:dyDescent="0.6">
      <c r="A5" s="396" t="s">
        <v>238</v>
      </c>
      <c r="B5" s="397" t="s">
        <v>210</v>
      </c>
      <c r="C5" s="398" t="s">
        <v>237</v>
      </c>
      <c r="D5" s="398" t="s">
        <v>53</v>
      </c>
      <c r="E5" s="398" t="s">
        <v>54</v>
      </c>
      <c r="F5" s="398" t="s">
        <v>0</v>
      </c>
      <c r="G5" s="398" t="s">
        <v>267</v>
      </c>
      <c r="H5" s="399" t="s">
        <v>239</v>
      </c>
      <c r="I5" s="1"/>
    </row>
    <row r="6" spans="1:9" x14ac:dyDescent="0.45">
      <c r="A6" s="32" t="s">
        <v>1</v>
      </c>
      <c r="B6" s="33">
        <v>85</v>
      </c>
      <c r="C6" s="33">
        <v>31</v>
      </c>
      <c r="D6" s="33">
        <v>24</v>
      </c>
      <c r="E6" s="33">
        <v>27</v>
      </c>
      <c r="F6" s="33">
        <v>85</v>
      </c>
      <c r="G6" s="33">
        <v>30</v>
      </c>
      <c r="H6" s="34">
        <v>52</v>
      </c>
    </row>
    <row r="7" spans="1:9" x14ac:dyDescent="0.45">
      <c r="A7" s="35" t="s">
        <v>2</v>
      </c>
      <c r="B7" s="36">
        <v>97.74</v>
      </c>
      <c r="C7" s="36">
        <v>30.88</v>
      </c>
      <c r="D7" s="36">
        <v>27.56</v>
      </c>
      <c r="E7" s="36">
        <v>35.79</v>
      </c>
      <c r="F7" s="36">
        <v>76.58</v>
      </c>
      <c r="G7" s="36">
        <v>37.89</v>
      </c>
      <c r="H7" s="37">
        <v>70.5</v>
      </c>
    </row>
    <row r="8" spans="1:9" ht="14.65" thickBot="1" x14ac:dyDescent="0.5">
      <c r="A8" s="38" t="s">
        <v>63</v>
      </c>
      <c r="B8" s="38">
        <f>B7-85</f>
        <v>12.739999999999995</v>
      </c>
      <c r="C8" s="39">
        <f>C7-31</f>
        <v>-0.12000000000000099</v>
      </c>
      <c r="D8" s="38">
        <f>D7-24</f>
        <v>3.5599999999999987</v>
      </c>
      <c r="E8" s="38">
        <f>E7-27</f>
        <v>8.7899999999999991</v>
      </c>
      <c r="F8" s="39">
        <f>F7-85</f>
        <v>-8.4200000000000017</v>
      </c>
      <c r="G8" s="38">
        <f>G7-30</f>
        <v>7.8900000000000006</v>
      </c>
      <c r="H8" s="395">
        <v>18.5</v>
      </c>
    </row>
    <row r="9" spans="1:9" ht="15" thickBot="1" x14ac:dyDescent="0.55000000000000004">
      <c r="A9" s="40"/>
      <c r="B9" s="40"/>
      <c r="C9" s="40"/>
      <c r="D9" s="40"/>
      <c r="E9" s="40"/>
      <c r="F9" s="40"/>
      <c r="G9" s="40"/>
      <c r="H9" s="41"/>
    </row>
    <row r="10" spans="1:9" x14ac:dyDescent="0.45">
      <c r="A10" s="42" t="s">
        <v>3</v>
      </c>
      <c r="B10" s="42" t="s">
        <v>10</v>
      </c>
      <c r="C10" s="42" t="s">
        <v>10</v>
      </c>
      <c r="D10" s="42" t="s">
        <v>10</v>
      </c>
      <c r="E10" s="42" t="s">
        <v>10</v>
      </c>
      <c r="F10" s="42" t="s">
        <v>10</v>
      </c>
      <c r="G10" s="42" t="s">
        <v>10</v>
      </c>
      <c r="H10" s="156" t="s">
        <v>10</v>
      </c>
    </row>
    <row r="11" spans="1:9" ht="14.65" thickBot="1" x14ac:dyDescent="0.5">
      <c r="A11" s="125" t="s">
        <v>63</v>
      </c>
      <c r="B11" s="44"/>
      <c r="C11" s="44"/>
      <c r="D11" s="44"/>
      <c r="E11" s="125"/>
      <c r="F11" s="44"/>
      <c r="G11" s="125"/>
      <c r="H11" s="157"/>
    </row>
    <row r="12" spans="1:9" ht="15" thickBot="1" x14ac:dyDescent="0.55000000000000004">
      <c r="A12" s="225"/>
      <c r="B12" s="225"/>
      <c r="C12" s="225"/>
      <c r="D12" s="225"/>
      <c r="E12" s="225"/>
      <c r="F12" s="225"/>
      <c r="G12" s="225"/>
      <c r="H12" s="225"/>
    </row>
    <row r="13" spans="1:9" x14ac:dyDescent="0.45">
      <c r="A13" s="45" t="s">
        <v>260</v>
      </c>
      <c r="B13" s="45">
        <v>63</v>
      </c>
      <c r="C13" s="45">
        <v>6</v>
      </c>
      <c r="D13" s="45">
        <v>8</v>
      </c>
      <c r="E13" s="45">
        <v>15</v>
      </c>
      <c r="F13" s="45">
        <v>33</v>
      </c>
      <c r="G13" s="45">
        <v>23</v>
      </c>
      <c r="H13" s="158"/>
    </row>
    <row r="14" spans="1:9" ht="14.65" thickBot="1" x14ac:dyDescent="0.5">
      <c r="A14" s="126" t="s">
        <v>63</v>
      </c>
      <c r="B14" s="47">
        <f t="shared" ref="B14:H14" si="0">B13-B6</f>
        <v>-22</v>
      </c>
      <c r="C14" s="47">
        <f t="shared" si="0"/>
        <v>-25</v>
      </c>
      <c r="D14" s="47">
        <f t="shared" si="0"/>
        <v>-16</v>
      </c>
      <c r="E14" s="47">
        <f t="shared" si="0"/>
        <v>-12</v>
      </c>
      <c r="F14" s="47">
        <f t="shared" si="0"/>
        <v>-52</v>
      </c>
      <c r="G14" s="47">
        <f t="shared" si="0"/>
        <v>-7</v>
      </c>
      <c r="H14" s="186">
        <f t="shared" si="0"/>
        <v>-52</v>
      </c>
    </row>
    <row r="15" spans="1:9" ht="15" thickBot="1" x14ac:dyDescent="0.55000000000000004">
      <c r="A15" s="225"/>
      <c r="B15" s="225"/>
      <c r="C15" s="225"/>
      <c r="D15" s="225"/>
      <c r="E15" s="225"/>
      <c r="F15" s="225"/>
      <c r="G15" s="225"/>
      <c r="H15" s="225"/>
    </row>
    <row r="16" spans="1:9" x14ac:dyDescent="0.45">
      <c r="A16" s="48" t="s">
        <v>5</v>
      </c>
      <c r="B16" s="48">
        <v>59</v>
      </c>
      <c r="C16" s="48">
        <v>3</v>
      </c>
      <c r="D16" s="48">
        <v>3</v>
      </c>
      <c r="E16" s="48">
        <v>7</v>
      </c>
      <c r="F16" s="48">
        <v>33</v>
      </c>
      <c r="G16" s="48">
        <v>26</v>
      </c>
      <c r="H16" s="159">
        <v>47</v>
      </c>
    </row>
    <row r="17" spans="1:8" ht="14.65" thickBot="1" x14ac:dyDescent="0.5">
      <c r="A17" s="49" t="s">
        <v>63</v>
      </c>
      <c r="B17" s="50">
        <f t="shared" ref="B17:H17" si="1">B16-B6</f>
        <v>-26</v>
      </c>
      <c r="C17" s="50">
        <f t="shared" si="1"/>
        <v>-28</v>
      </c>
      <c r="D17" s="50">
        <f t="shared" si="1"/>
        <v>-21</v>
      </c>
      <c r="E17" s="50">
        <f t="shared" si="1"/>
        <v>-20</v>
      </c>
      <c r="F17" s="50">
        <f t="shared" si="1"/>
        <v>-52</v>
      </c>
      <c r="G17" s="50">
        <f t="shared" si="1"/>
        <v>-4</v>
      </c>
      <c r="H17" s="160">
        <f t="shared" si="1"/>
        <v>-5</v>
      </c>
    </row>
    <row r="18" spans="1:8" ht="14.65" thickBot="1" x14ac:dyDescent="0.5">
      <c r="A18" s="51"/>
      <c r="B18" s="51"/>
      <c r="C18" s="51"/>
      <c r="D18" s="51"/>
      <c r="E18" s="51"/>
      <c r="F18" s="51"/>
      <c r="G18" s="51"/>
      <c r="H18" s="51"/>
    </row>
    <row r="19" spans="1:8" x14ac:dyDescent="0.45">
      <c r="A19" s="52" t="s">
        <v>259</v>
      </c>
      <c r="B19" s="52">
        <v>67</v>
      </c>
      <c r="C19" s="52">
        <v>11</v>
      </c>
      <c r="D19" s="52">
        <v>11</v>
      </c>
      <c r="E19" s="52">
        <v>11</v>
      </c>
      <c r="F19" s="52">
        <v>0</v>
      </c>
      <c r="G19" s="52">
        <v>33</v>
      </c>
      <c r="H19" s="161">
        <v>33</v>
      </c>
    </row>
    <row r="20" spans="1:8" ht="14.65" thickBot="1" x14ac:dyDescent="0.5">
      <c r="A20" s="53" t="s">
        <v>63</v>
      </c>
      <c r="B20" s="54">
        <f t="shared" ref="B20:H20" si="2">B19-B6</f>
        <v>-18</v>
      </c>
      <c r="C20" s="54">
        <f t="shared" si="2"/>
        <v>-20</v>
      </c>
      <c r="D20" s="54">
        <f t="shared" si="2"/>
        <v>-13</v>
      </c>
      <c r="E20" s="54">
        <f t="shared" si="2"/>
        <v>-16</v>
      </c>
      <c r="F20" s="54">
        <f t="shared" si="2"/>
        <v>-85</v>
      </c>
      <c r="G20" s="54">
        <f t="shared" si="2"/>
        <v>3</v>
      </c>
      <c r="H20" s="162">
        <f t="shared" si="2"/>
        <v>-19</v>
      </c>
    </row>
    <row r="21" spans="1:8" ht="14.65" thickBot="1" x14ac:dyDescent="0.5">
      <c r="A21" s="51"/>
      <c r="B21" s="55"/>
      <c r="C21" s="55"/>
      <c r="D21" s="55"/>
      <c r="E21" s="55"/>
      <c r="F21" s="55"/>
      <c r="G21" s="55"/>
      <c r="H21" s="55"/>
    </row>
    <row r="22" spans="1:8" ht="16.5" customHeight="1" x14ac:dyDescent="0.45">
      <c r="A22" s="45" t="s">
        <v>7</v>
      </c>
      <c r="B22" s="45">
        <v>41</v>
      </c>
      <c r="C22" s="45">
        <v>7</v>
      </c>
      <c r="D22" s="45">
        <v>7</v>
      </c>
      <c r="E22" s="45">
        <v>12</v>
      </c>
      <c r="F22" s="45">
        <v>27</v>
      </c>
      <c r="G22" s="45">
        <v>18</v>
      </c>
      <c r="H22" s="158">
        <v>42</v>
      </c>
    </row>
    <row r="23" spans="1:8" ht="14.65" thickBot="1" x14ac:dyDescent="0.5">
      <c r="A23" s="46" t="s">
        <v>63</v>
      </c>
      <c r="B23" s="47">
        <f t="shared" ref="B23:H23" si="3">B22-B6</f>
        <v>-44</v>
      </c>
      <c r="C23" s="47">
        <f t="shared" si="3"/>
        <v>-24</v>
      </c>
      <c r="D23" s="47">
        <f t="shared" si="3"/>
        <v>-17</v>
      </c>
      <c r="E23" s="47">
        <f t="shared" si="3"/>
        <v>-15</v>
      </c>
      <c r="F23" s="47">
        <f t="shared" si="3"/>
        <v>-58</v>
      </c>
      <c r="G23" s="47">
        <f t="shared" si="3"/>
        <v>-12</v>
      </c>
      <c r="H23" s="186">
        <f t="shared" si="3"/>
        <v>-10</v>
      </c>
    </row>
    <row r="24" spans="1:8" ht="14.65" thickBot="1" x14ac:dyDescent="0.5">
      <c r="A24" s="56"/>
      <c r="B24" s="57"/>
      <c r="C24" s="57"/>
      <c r="D24" s="57"/>
      <c r="E24" s="57"/>
      <c r="F24" s="57"/>
      <c r="G24" s="57"/>
      <c r="H24" s="58"/>
    </row>
    <row r="25" spans="1:8" x14ac:dyDescent="0.45">
      <c r="A25" s="59" t="s">
        <v>8</v>
      </c>
      <c r="B25" s="59">
        <v>27</v>
      </c>
      <c r="C25" s="59">
        <v>10</v>
      </c>
      <c r="D25" s="59">
        <v>6</v>
      </c>
      <c r="E25" s="59">
        <v>1</v>
      </c>
      <c r="F25" s="59">
        <v>53</v>
      </c>
      <c r="G25" s="59">
        <v>67</v>
      </c>
      <c r="H25" s="163">
        <v>58</v>
      </c>
    </row>
    <row r="26" spans="1:8" ht="14.65" thickBot="1" x14ac:dyDescent="0.5">
      <c r="A26" s="60" t="s">
        <v>63</v>
      </c>
      <c r="B26" s="61">
        <f t="shared" ref="B26:H26" si="4">B25-B6</f>
        <v>-58</v>
      </c>
      <c r="C26" s="61">
        <f t="shared" si="4"/>
        <v>-21</v>
      </c>
      <c r="D26" s="61">
        <f t="shared" si="4"/>
        <v>-18</v>
      </c>
      <c r="E26" s="61">
        <f t="shared" si="4"/>
        <v>-26</v>
      </c>
      <c r="F26" s="61">
        <f t="shared" si="4"/>
        <v>-32</v>
      </c>
      <c r="G26" s="129">
        <f t="shared" si="4"/>
        <v>37</v>
      </c>
      <c r="H26" s="166">
        <f t="shared" si="4"/>
        <v>6</v>
      </c>
    </row>
    <row r="27" spans="1:8" ht="14.65" thickBot="1" x14ac:dyDescent="0.5">
      <c r="A27" s="56"/>
      <c r="B27" s="57"/>
      <c r="C27" s="57"/>
      <c r="D27" s="57"/>
      <c r="E27" s="57"/>
      <c r="F27" s="57"/>
      <c r="G27" s="57"/>
      <c r="H27" s="58"/>
    </row>
    <row r="28" spans="1:8" x14ac:dyDescent="0.45">
      <c r="A28" s="62" t="s">
        <v>9</v>
      </c>
      <c r="B28" s="62">
        <v>100</v>
      </c>
      <c r="C28" s="62">
        <v>0</v>
      </c>
      <c r="D28" s="62">
        <v>0</v>
      </c>
      <c r="E28" s="62">
        <v>0</v>
      </c>
      <c r="F28" s="62">
        <v>50</v>
      </c>
      <c r="G28" s="62">
        <v>50</v>
      </c>
      <c r="H28" s="164">
        <v>25</v>
      </c>
    </row>
    <row r="29" spans="1:8" ht="14.65" thickBot="1" x14ac:dyDescent="0.5">
      <c r="A29" s="63" t="s">
        <v>63</v>
      </c>
      <c r="B29" s="132">
        <f t="shared" ref="B29:H29" si="5">B28-B6</f>
        <v>15</v>
      </c>
      <c r="C29" s="132">
        <f t="shared" si="5"/>
        <v>-31</v>
      </c>
      <c r="D29" s="132">
        <f t="shared" si="5"/>
        <v>-24</v>
      </c>
      <c r="E29" s="132">
        <f t="shared" si="5"/>
        <v>-27</v>
      </c>
      <c r="F29" s="132">
        <f t="shared" si="5"/>
        <v>-35</v>
      </c>
      <c r="G29" s="132">
        <f t="shared" si="5"/>
        <v>20</v>
      </c>
      <c r="H29" s="427">
        <f t="shared" si="5"/>
        <v>-27</v>
      </c>
    </row>
    <row r="30" spans="1:8" ht="15" thickBot="1" x14ac:dyDescent="0.55000000000000004">
      <c r="A30" s="64"/>
      <c r="B30" s="65"/>
      <c r="C30" s="65"/>
      <c r="D30" s="65"/>
      <c r="E30" s="65"/>
      <c r="F30" s="65"/>
      <c r="G30" s="65"/>
      <c r="H30" s="65"/>
    </row>
    <row r="31" spans="1:8" ht="14.65" x14ac:dyDescent="0.5">
      <c r="A31" s="104" t="s">
        <v>11</v>
      </c>
      <c r="B31" s="105">
        <v>80</v>
      </c>
      <c r="C31" s="105">
        <v>40</v>
      </c>
      <c r="D31" s="105">
        <v>0</v>
      </c>
      <c r="E31" s="105">
        <v>30</v>
      </c>
      <c r="F31" s="105">
        <v>0</v>
      </c>
      <c r="G31" s="105">
        <v>60</v>
      </c>
      <c r="H31" s="119">
        <v>60</v>
      </c>
    </row>
    <row r="32" spans="1:8" ht="15" thickBot="1" x14ac:dyDescent="0.55000000000000004">
      <c r="A32" s="123" t="s">
        <v>63</v>
      </c>
      <c r="B32" s="107">
        <f>B31-B6</f>
        <v>-5</v>
      </c>
      <c r="C32" s="121">
        <f t="shared" ref="C32:H32" si="6">C31-C6</f>
        <v>9</v>
      </c>
      <c r="D32" s="107">
        <f t="shared" si="6"/>
        <v>-24</v>
      </c>
      <c r="E32" s="121">
        <f t="shared" si="6"/>
        <v>3</v>
      </c>
      <c r="F32" s="107">
        <f t="shared" si="6"/>
        <v>-85</v>
      </c>
      <c r="G32" s="121">
        <f t="shared" si="6"/>
        <v>30</v>
      </c>
      <c r="H32" s="122">
        <f t="shared" si="6"/>
        <v>8</v>
      </c>
    </row>
    <row r="33" spans="1:9" s="2" customFormat="1" ht="13.9" thickBot="1" x14ac:dyDescent="0.45">
      <c r="A33" s="216" t="s">
        <v>62</v>
      </c>
      <c r="B33" s="217"/>
      <c r="C33" s="217"/>
      <c r="D33" s="217"/>
      <c r="E33" s="217"/>
      <c r="F33" s="217"/>
      <c r="G33" s="217"/>
      <c r="H33" s="218"/>
    </row>
    <row r="34" spans="1:9" s="88" customFormat="1" ht="13.5" x14ac:dyDescent="0.4">
      <c r="A34" s="191"/>
      <c r="B34" s="285" t="s">
        <v>44</v>
      </c>
      <c r="C34" s="285" t="s">
        <v>45</v>
      </c>
      <c r="D34" s="285" t="s">
        <v>46</v>
      </c>
      <c r="E34" s="285" t="s">
        <v>47</v>
      </c>
      <c r="F34" s="285" t="s">
        <v>48</v>
      </c>
      <c r="G34" s="285" t="s">
        <v>49</v>
      </c>
      <c r="H34" s="286" t="s">
        <v>50</v>
      </c>
    </row>
    <row r="35" spans="1:9" s="88" customFormat="1" ht="27.4" thickBot="1" x14ac:dyDescent="0.45">
      <c r="A35" s="80" t="s">
        <v>62</v>
      </c>
      <c r="B35" s="81" t="s">
        <v>269</v>
      </c>
      <c r="C35" s="81" t="s">
        <v>52</v>
      </c>
      <c r="D35" s="81" t="s">
        <v>53</v>
      </c>
      <c r="E35" s="81" t="s">
        <v>54</v>
      </c>
      <c r="F35" s="81" t="s">
        <v>0</v>
      </c>
      <c r="G35" s="81" t="s">
        <v>295</v>
      </c>
      <c r="H35" s="82" t="s">
        <v>251</v>
      </c>
    </row>
    <row r="36" spans="1:9" s="88" customFormat="1" ht="13.9" thickBot="1" x14ac:dyDescent="0.45">
      <c r="A36" s="284" t="s">
        <v>1</v>
      </c>
      <c r="B36" s="193">
        <v>85</v>
      </c>
      <c r="C36" s="193">
        <v>31</v>
      </c>
      <c r="D36" s="193">
        <v>24</v>
      </c>
      <c r="E36" s="193">
        <v>27</v>
      </c>
      <c r="F36" s="193">
        <v>85</v>
      </c>
      <c r="G36" s="193">
        <v>30</v>
      </c>
      <c r="H36" s="194">
        <v>52</v>
      </c>
    </row>
    <row r="37" spans="1:9" s="98" customFormat="1" ht="13.5" x14ac:dyDescent="0.5">
      <c r="A37" s="402" t="s">
        <v>60</v>
      </c>
      <c r="B37" s="403">
        <v>81.169090909090912</v>
      </c>
      <c r="C37" s="403">
        <v>11.732727272727272</v>
      </c>
      <c r="D37" s="403">
        <v>11.091818181818182</v>
      </c>
      <c r="E37" s="403">
        <v>21.461818181818181</v>
      </c>
      <c r="F37" s="403">
        <v>56.852727272727286</v>
      </c>
      <c r="G37" s="403">
        <v>27.36</v>
      </c>
      <c r="H37" s="404">
        <v>62.357272727272736</v>
      </c>
    </row>
    <row r="38" spans="1:9" s="98" customFormat="1" ht="13.9" thickBot="1" x14ac:dyDescent="0.55000000000000004">
      <c r="A38" s="205" t="s">
        <v>61</v>
      </c>
      <c r="B38" s="206">
        <v>-3.8309090909090884</v>
      </c>
      <c r="C38" s="206">
        <v>-19.267272727272726</v>
      </c>
      <c r="D38" s="206">
        <v>-12.908181818181818</v>
      </c>
      <c r="E38" s="207">
        <v>-5.538181818181819</v>
      </c>
      <c r="F38" s="206">
        <v>-28.147272727272714</v>
      </c>
      <c r="G38" s="207">
        <v>-2.6400000000000006</v>
      </c>
      <c r="H38" s="208">
        <v>10.357272727272736</v>
      </c>
    </row>
    <row r="39" spans="1:9" s="113" customFormat="1" ht="57.75" customHeight="1" thickBot="1" x14ac:dyDescent="0.55000000000000004">
      <c r="A39" s="212"/>
      <c r="B39" s="142"/>
      <c r="C39" s="213"/>
      <c r="D39" s="219" t="s">
        <v>64</v>
      </c>
      <c r="E39" s="219"/>
      <c r="F39" s="219"/>
      <c r="G39" s="219"/>
      <c r="H39" s="220"/>
      <c r="I39" s="9"/>
    </row>
    <row r="40" spans="1:9" s="8" customFormat="1" ht="14.65" customHeight="1" x14ac:dyDescent="0.5">
      <c r="A40" s="221" t="s">
        <v>258</v>
      </c>
      <c r="B40" s="222"/>
      <c r="C40" s="305"/>
      <c r="D40" s="301" t="s">
        <v>257</v>
      </c>
      <c r="E40" s="223"/>
      <c r="F40" s="302"/>
      <c r="G40" s="299" t="s">
        <v>256</v>
      </c>
      <c r="H40" s="239"/>
      <c r="I40" s="28"/>
    </row>
    <row r="41" spans="1:9" s="8" customFormat="1" ht="45.4" customHeight="1" thickBot="1" x14ac:dyDescent="0.55000000000000004">
      <c r="A41" s="228"/>
      <c r="B41" s="229"/>
      <c r="C41" s="306"/>
      <c r="D41" s="303"/>
      <c r="E41" s="227"/>
      <c r="F41" s="304"/>
      <c r="G41" s="300"/>
      <c r="H41" s="240"/>
      <c r="I41" s="28"/>
    </row>
    <row r="42" spans="1:9" ht="14.65" thickBot="1" x14ac:dyDescent="0.5"/>
    <row r="43" spans="1:9" s="108" customFormat="1" ht="27.4" customHeight="1" thickBot="1" x14ac:dyDescent="0.55000000000000004">
      <c r="A43" s="216" t="s">
        <v>137</v>
      </c>
      <c r="B43" s="217"/>
      <c r="C43" s="218"/>
      <c r="F43" s="461" t="s">
        <v>138</v>
      </c>
      <c r="G43" s="463"/>
    </row>
    <row r="44" spans="1:9" s="108" customFormat="1" ht="13.9" thickBot="1" x14ac:dyDescent="0.55000000000000004">
      <c r="A44" s="464" t="s">
        <v>13</v>
      </c>
      <c r="B44" s="508"/>
      <c r="C44" s="509" t="s">
        <v>14</v>
      </c>
      <c r="F44" s="506" t="s">
        <v>51</v>
      </c>
      <c r="G44" s="507" t="s">
        <v>12</v>
      </c>
    </row>
    <row r="45" spans="1:9" s="108" customFormat="1" ht="13.5" x14ac:dyDescent="0.5">
      <c r="A45" s="472" t="s">
        <v>92</v>
      </c>
      <c r="B45" s="473"/>
      <c r="C45" s="474">
        <v>40</v>
      </c>
      <c r="D45" s="143"/>
      <c r="F45" s="12">
        <v>210</v>
      </c>
      <c r="G45" s="74" t="s">
        <v>179</v>
      </c>
    </row>
    <row r="46" spans="1:9" s="108" customFormat="1" ht="13.5" x14ac:dyDescent="0.5">
      <c r="A46" s="475" t="s">
        <v>115</v>
      </c>
      <c r="B46" s="238"/>
      <c r="C46" s="476">
        <v>38</v>
      </c>
      <c r="D46" s="143"/>
      <c r="F46" s="18">
        <v>214</v>
      </c>
      <c r="G46" s="75" t="s">
        <v>180</v>
      </c>
    </row>
    <row r="47" spans="1:9" s="108" customFormat="1" ht="13.5" x14ac:dyDescent="0.5">
      <c r="A47" s="475" t="s">
        <v>118</v>
      </c>
      <c r="B47" s="238"/>
      <c r="C47" s="476">
        <v>31</v>
      </c>
      <c r="D47" s="144"/>
      <c r="F47" s="18">
        <v>217</v>
      </c>
      <c r="G47" s="75" t="s">
        <v>181</v>
      </c>
    </row>
    <row r="48" spans="1:9" s="108" customFormat="1" ht="13.5" x14ac:dyDescent="0.5">
      <c r="A48" s="475" t="s">
        <v>121</v>
      </c>
      <c r="B48" s="238"/>
      <c r="C48" s="476">
        <v>11</v>
      </c>
      <c r="D48" s="145"/>
      <c r="F48" s="18">
        <v>218</v>
      </c>
      <c r="G48" s="75" t="s">
        <v>182</v>
      </c>
    </row>
    <row r="49" spans="1:11" s="108" customFormat="1" ht="13.5" x14ac:dyDescent="0.5">
      <c r="A49" s="475" t="s">
        <v>122</v>
      </c>
      <c r="B49" s="238"/>
      <c r="C49" s="476">
        <v>12</v>
      </c>
      <c r="D49" s="145"/>
      <c r="F49" s="18">
        <v>225</v>
      </c>
      <c r="G49" s="75" t="s">
        <v>183</v>
      </c>
    </row>
    <row r="50" spans="1:11" s="108" customFormat="1" ht="13.5" x14ac:dyDescent="0.5">
      <c r="A50" s="510" t="s">
        <v>98</v>
      </c>
      <c r="B50" s="252"/>
      <c r="C50" s="476">
        <v>37</v>
      </c>
      <c r="D50" s="145"/>
      <c r="F50" s="18">
        <v>226</v>
      </c>
      <c r="G50" s="75" t="s">
        <v>184</v>
      </c>
    </row>
    <row r="51" spans="1:11" s="108" customFormat="1" ht="15" x14ac:dyDescent="0.5">
      <c r="A51" s="475" t="s">
        <v>31</v>
      </c>
      <c r="B51" s="238"/>
      <c r="C51" s="476">
        <v>2</v>
      </c>
      <c r="D51" s="6"/>
      <c r="F51" s="18">
        <v>374</v>
      </c>
      <c r="G51" s="75" t="s">
        <v>185</v>
      </c>
    </row>
    <row r="52" spans="1:11" s="108" customFormat="1" ht="27" x14ac:dyDescent="0.5">
      <c r="A52" s="475" t="s">
        <v>124</v>
      </c>
      <c r="B52" s="238"/>
      <c r="C52" s="476">
        <v>37</v>
      </c>
      <c r="D52" s="6"/>
      <c r="F52" s="18">
        <v>452</v>
      </c>
      <c r="G52" s="75" t="s">
        <v>186</v>
      </c>
    </row>
    <row r="53" spans="1:11" s="108" customFormat="1" ht="15" x14ac:dyDescent="0.5">
      <c r="A53" s="510" t="s">
        <v>190</v>
      </c>
      <c r="B53" s="253"/>
      <c r="C53" s="476">
        <v>2</v>
      </c>
      <c r="D53" s="6"/>
      <c r="F53" s="18">
        <v>483</v>
      </c>
      <c r="G53" s="75" t="s">
        <v>187</v>
      </c>
    </row>
    <row r="54" spans="1:11" s="108" customFormat="1" ht="15" x14ac:dyDescent="0.5">
      <c r="A54" s="511" t="s">
        <v>191</v>
      </c>
      <c r="B54" s="254"/>
      <c r="C54" s="476">
        <v>3</v>
      </c>
      <c r="D54" s="6"/>
      <c r="F54" s="18">
        <v>507</v>
      </c>
      <c r="G54" s="75" t="s">
        <v>188</v>
      </c>
    </row>
    <row r="55" spans="1:11" s="108" customFormat="1" ht="15.4" thickBot="1" x14ac:dyDescent="0.55000000000000004">
      <c r="A55" s="475" t="s">
        <v>36</v>
      </c>
      <c r="B55" s="238"/>
      <c r="C55" s="476">
        <v>28</v>
      </c>
      <c r="D55" s="6"/>
      <c r="F55" s="76">
        <v>480</v>
      </c>
      <c r="G55" s="77" t="s">
        <v>189</v>
      </c>
    </row>
    <row r="56" spans="1:11" s="108" customFormat="1" ht="15" x14ac:dyDescent="0.5">
      <c r="A56" s="475" t="s">
        <v>38</v>
      </c>
      <c r="B56" s="238"/>
      <c r="C56" s="476">
        <v>12</v>
      </c>
      <c r="D56" s="6"/>
      <c r="E56" s="154"/>
      <c r="F56" s="155"/>
      <c r="G56" s="154"/>
      <c r="H56" s="154"/>
    </row>
    <row r="57" spans="1:11" s="108" customFormat="1" ht="15" x14ac:dyDescent="0.5">
      <c r="A57" s="475" t="s">
        <v>39</v>
      </c>
      <c r="B57" s="238"/>
      <c r="C57" s="476">
        <v>18</v>
      </c>
      <c r="D57" s="6"/>
      <c r="E57" s="154"/>
      <c r="F57" s="155"/>
      <c r="G57" s="154"/>
      <c r="H57" s="154"/>
    </row>
    <row r="58" spans="1:11" s="108" customFormat="1" ht="15" x14ac:dyDescent="0.5">
      <c r="A58" s="475" t="s">
        <v>40</v>
      </c>
      <c r="B58" s="238"/>
      <c r="C58" s="476">
        <v>27</v>
      </c>
      <c r="D58" s="6"/>
      <c r="E58" s="154"/>
      <c r="F58" s="155"/>
      <c r="G58" s="154"/>
      <c r="H58" s="154"/>
    </row>
    <row r="59" spans="1:11" s="108" customFormat="1" ht="15" x14ac:dyDescent="0.5">
      <c r="A59" s="475" t="s">
        <v>126</v>
      </c>
      <c r="B59" s="238"/>
      <c r="C59" s="476">
        <v>45</v>
      </c>
      <c r="D59" s="6"/>
      <c r="E59" s="154"/>
      <c r="F59" s="155"/>
      <c r="G59" s="154"/>
      <c r="H59" s="154"/>
    </row>
    <row r="60" spans="1:11" s="108" customFormat="1" ht="15" x14ac:dyDescent="0.5">
      <c r="A60" s="475" t="s">
        <v>41</v>
      </c>
      <c r="B60" s="238"/>
      <c r="C60" s="476">
        <v>9</v>
      </c>
      <c r="D60" s="112"/>
      <c r="E60" s="154"/>
      <c r="F60" s="155"/>
      <c r="G60" s="143"/>
      <c r="H60" s="154"/>
    </row>
    <row r="61" spans="1:11" s="108" customFormat="1" ht="15.4" thickBot="1" x14ac:dyDescent="0.55000000000000004">
      <c r="A61" s="477" t="s">
        <v>42</v>
      </c>
      <c r="B61" s="250"/>
      <c r="C61" s="478">
        <v>4</v>
      </c>
      <c r="D61" s="112"/>
      <c r="E61" s="154"/>
      <c r="F61" s="155"/>
      <c r="G61" s="143"/>
      <c r="H61" s="143"/>
      <c r="I61" s="143"/>
      <c r="J61" s="143"/>
      <c r="K61" s="143"/>
    </row>
    <row r="62" spans="1:11" s="108" customFormat="1" ht="15.4" thickBot="1" x14ac:dyDescent="0.55000000000000004">
      <c r="A62" s="248" t="s">
        <v>171</v>
      </c>
      <c r="B62" s="249"/>
      <c r="C62" s="209">
        <f>SUM(C45:C61)</f>
        <v>356</v>
      </c>
      <c r="D62" s="112"/>
      <c r="E62" s="154"/>
      <c r="F62" s="155"/>
      <c r="G62" s="143"/>
      <c r="H62" s="143"/>
      <c r="I62" s="143"/>
      <c r="J62" s="143"/>
      <c r="K62" s="143"/>
    </row>
    <row r="63" spans="1:11" s="108" customFormat="1" ht="15" x14ac:dyDescent="0.5">
      <c r="A63"/>
      <c r="B63"/>
      <c r="C63"/>
      <c r="D63" s="112"/>
      <c r="E63" s="154"/>
      <c r="F63" s="155"/>
      <c r="G63" s="143"/>
      <c r="H63" s="110"/>
      <c r="I63" s="110"/>
      <c r="J63" s="110"/>
      <c r="K63" s="115"/>
    </row>
    <row r="64" spans="1:11" s="108" customFormat="1" ht="15" x14ac:dyDescent="0.5">
      <c r="A64"/>
      <c r="B64"/>
      <c r="C64"/>
      <c r="D64" s="112"/>
      <c r="E64" s="154"/>
      <c r="F64" s="155"/>
      <c r="G64" s="143"/>
      <c r="H64" s="143"/>
      <c r="I64" s="143"/>
      <c r="J64" s="143"/>
      <c r="K64" s="143"/>
    </row>
    <row r="65" spans="1:11" s="108" customFormat="1" ht="15" x14ac:dyDescent="0.5">
      <c r="A65"/>
      <c r="B65"/>
      <c r="C65"/>
      <c r="D65" s="112"/>
      <c r="E65" s="154"/>
      <c r="F65" s="155"/>
      <c r="G65" s="143"/>
      <c r="H65" s="143"/>
      <c r="I65" s="143"/>
      <c r="J65" s="143"/>
      <c r="K65" s="143"/>
    </row>
    <row r="66" spans="1:11" s="108" customFormat="1" ht="15" x14ac:dyDescent="0.5">
      <c r="A66"/>
      <c r="B66"/>
      <c r="C66"/>
      <c r="D66" s="112"/>
      <c r="E66" s="144"/>
      <c r="F66" s="144"/>
      <c r="G66" s="144"/>
      <c r="H66" s="65"/>
    </row>
    <row r="67" spans="1:11" s="108" customFormat="1" ht="14.65" x14ac:dyDescent="0.5">
      <c r="A67"/>
      <c r="B67"/>
      <c r="C67"/>
      <c r="D67" s="140"/>
      <c r="E67" s="145"/>
      <c r="F67" s="145"/>
      <c r="G67" s="145"/>
      <c r="H67" s="65"/>
    </row>
    <row r="68" spans="1:11" s="108" customFormat="1" ht="14.65" x14ac:dyDescent="0.5">
      <c r="A68"/>
      <c r="B68"/>
      <c r="C68"/>
      <c r="D68" s="140"/>
      <c r="E68" s="145"/>
      <c r="F68" s="145"/>
      <c r="G68" s="145"/>
      <c r="H68" s="65"/>
    </row>
    <row r="69" spans="1:11" s="108" customFormat="1" ht="14.65" x14ac:dyDescent="0.5">
      <c r="A69"/>
      <c r="B69"/>
      <c r="C69"/>
      <c r="D69" s="140"/>
      <c r="E69" s="145"/>
      <c r="F69" s="145"/>
      <c r="G69" s="145"/>
      <c r="H69" s="65"/>
    </row>
    <row r="70" spans="1:11" s="1" customFormat="1" ht="15" x14ac:dyDescent="0.55000000000000004">
      <c r="A70"/>
      <c r="B70"/>
      <c r="C70"/>
      <c r="D70" s="140"/>
      <c r="E70" s="6"/>
      <c r="F70" s="65"/>
      <c r="G70" s="65"/>
      <c r="H70" s="6"/>
    </row>
    <row r="71" spans="1:11" s="108" customFormat="1" ht="38.35" customHeight="1" x14ac:dyDescent="0.5">
      <c r="A71"/>
      <c r="B71"/>
      <c r="C71"/>
    </row>
  </sheetData>
  <mergeCells count="33">
    <mergeCell ref="A12:H12"/>
    <mergeCell ref="D1:H1"/>
    <mergeCell ref="A2:C3"/>
    <mergeCell ref="D2:F3"/>
    <mergeCell ref="G2:H3"/>
    <mergeCell ref="A4:H4"/>
    <mergeCell ref="A33:H33"/>
    <mergeCell ref="A43:C43"/>
    <mergeCell ref="F43:G43"/>
    <mergeCell ref="A44:B44"/>
    <mergeCell ref="A15:H15"/>
    <mergeCell ref="D39:H39"/>
    <mergeCell ref="A56:B56"/>
    <mergeCell ref="A57:B57"/>
    <mergeCell ref="A58:B58"/>
    <mergeCell ref="A59:B59"/>
    <mergeCell ref="A52:B52"/>
    <mergeCell ref="A53:B53"/>
    <mergeCell ref="A54:B54"/>
    <mergeCell ref="A55:B55"/>
    <mergeCell ref="A49:B49"/>
    <mergeCell ref="A50:B50"/>
    <mergeCell ref="A51:B51"/>
    <mergeCell ref="A46:B46"/>
    <mergeCell ref="A47:B47"/>
    <mergeCell ref="A48:B48"/>
    <mergeCell ref="A45:B45"/>
    <mergeCell ref="A40:C41"/>
    <mergeCell ref="D40:F41"/>
    <mergeCell ref="G40:H41"/>
    <mergeCell ref="A61:B61"/>
    <mergeCell ref="A62:B62"/>
    <mergeCell ref="A60:B60"/>
  </mergeCells>
  <conditionalFormatting sqref="B27:H27 B24:H24 B21:H21">
    <cfRule type="cellIs" dxfId="2" priority="1" operator="lessThan">
      <formula>0</formula>
    </cfRule>
  </conditionalFormatting>
  <conditionalFormatting sqref="B9:H9">
    <cfRule type="cellIs" dxfId="1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E127-76F4-4BDD-ADE0-81F7038AE83C}">
  <dimension ref="A1:K147"/>
  <sheetViews>
    <sheetView tabSelected="1" view="pageLayout" topLeftCell="A41" zoomScaleNormal="93" workbookViewId="0">
      <selection activeCell="A44" sqref="A44:B44"/>
    </sheetView>
  </sheetViews>
  <sheetFormatPr defaultRowHeight="15" x14ac:dyDescent="0.55000000000000004"/>
  <cols>
    <col min="1" max="1" width="21.33203125" style="95" customWidth="1"/>
    <col min="2" max="2" width="6.53125" style="95" customWidth="1"/>
    <col min="3" max="3" width="9.9296875" style="95" customWidth="1"/>
    <col min="4" max="4" width="10.53125" style="95" customWidth="1"/>
    <col min="5" max="5" width="10.1328125" style="95" customWidth="1"/>
    <col min="6" max="6" width="9.265625" style="95" customWidth="1"/>
    <col min="7" max="7" width="12.53125" style="95" customWidth="1"/>
    <col min="8" max="8" width="9.06640625" style="95" customWidth="1"/>
    <col min="9" max="16384" width="9.06640625" style="95"/>
  </cols>
  <sheetData>
    <row r="1" spans="1:9" s="113" customFormat="1" ht="57.75" customHeight="1" thickBot="1" x14ac:dyDescent="0.55000000000000004">
      <c r="A1" s="212"/>
      <c r="B1" s="142"/>
      <c r="C1" s="213"/>
      <c r="D1" s="219" t="s">
        <v>64</v>
      </c>
      <c r="E1" s="219"/>
      <c r="F1" s="219"/>
      <c r="G1" s="219"/>
      <c r="H1" s="220"/>
      <c r="I1" s="9"/>
    </row>
    <row r="2" spans="1:9" s="8" customFormat="1" ht="13.5" x14ac:dyDescent="0.5">
      <c r="A2" s="261" t="s">
        <v>253</v>
      </c>
      <c r="B2" s="258"/>
      <c r="C2" s="342" t="s">
        <v>255</v>
      </c>
      <c r="D2" s="343"/>
      <c r="E2" s="261" t="s">
        <v>254</v>
      </c>
      <c r="F2" s="257"/>
      <c r="G2" s="257"/>
      <c r="H2" s="258"/>
      <c r="I2" s="28"/>
    </row>
    <row r="3" spans="1:9" s="8" customFormat="1" ht="32.25" customHeight="1" thickBot="1" x14ac:dyDescent="0.55000000000000004">
      <c r="A3" s="262"/>
      <c r="B3" s="260"/>
      <c r="C3" s="344"/>
      <c r="D3" s="345"/>
      <c r="E3" s="262"/>
      <c r="F3" s="259"/>
      <c r="G3" s="259"/>
      <c r="H3" s="260"/>
      <c r="I3" s="28"/>
    </row>
    <row r="4" spans="1:9" s="8" customFormat="1" ht="16.5" customHeight="1" thickBot="1" x14ac:dyDescent="0.55000000000000004">
      <c r="A4" s="269" t="s">
        <v>192</v>
      </c>
      <c r="B4" s="270"/>
      <c r="C4" s="270"/>
      <c r="D4" s="270"/>
      <c r="E4" s="270"/>
      <c r="F4" s="270"/>
      <c r="G4" s="270"/>
      <c r="H4" s="271"/>
      <c r="I4" s="28"/>
    </row>
    <row r="5" spans="1:9" s="2" customFormat="1" ht="29.65" customHeight="1" thickBot="1" x14ac:dyDescent="0.6">
      <c r="A5" s="396" t="s">
        <v>238</v>
      </c>
      <c r="B5" s="397" t="s">
        <v>210</v>
      </c>
      <c r="C5" s="398" t="s">
        <v>237</v>
      </c>
      <c r="D5" s="398" t="s">
        <v>53</v>
      </c>
      <c r="E5" s="398" t="s">
        <v>54</v>
      </c>
      <c r="F5" s="398" t="s">
        <v>0</v>
      </c>
      <c r="G5" s="398" t="s">
        <v>267</v>
      </c>
      <c r="H5" s="399" t="s">
        <v>239</v>
      </c>
      <c r="I5" s="1"/>
    </row>
    <row r="6" spans="1:9" ht="15.4" thickBot="1" x14ac:dyDescent="0.6">
      <c r="A6" s="512" t="s">
        <v>1</v>
      </c>
      <c r="B6" s="513">
        <v>85</v>
      </c>
      <c r="C6" s="513">
        <v>31</v>
      </c>
      <c r="D6" s="513">
        <v>24</v>
      </c>
      <c r="E6" s="513">
        <v>27</v>
      </c>
      <c r="F6" s="513">
        <v>85</v>
      </c>
      <c r="G6" s="513">
        <v>30</v>
      </c>
      <c r="H6" s="514">
        <v>52</v>
      </c>
    </row>
    <row r="7" spans="1:9" x14ac:dyDescent="0.55000000000000004">
      <c r="A7" s="515" t="s">
        <v>2</v>
      </c>
      <c r="B7" s="516">
        <v>97.74</v>
      </c>
      <c r="C7" s="516">
        <v>30.88</v>
      </c>
      <c r="D7" s="516">
        <v>27.56</v>
      </c>
      <c r="E7" s="516">
        <v>35.79</v>
      </c>
      <c r="F7" s="516">
        <v>76.58</v>
      </c>
      <c r="G7" s="516">
        <v>37.89</v>
      </c>
      <c r="H7" s="517">
        <v>70.5</v>
      </c>
    </row>
    <row r="8" spans="1:9" ht="15.4" thickBot="1" x14ac:dyDescent="0.6">
      <c r="A8" s="38" t="s">
        <v>63</v>
      </c>
      <c r="B8" s="99">
        <f>B7-85</f>
        <v>12.739999999999995</v>
      </c>
      <c r="C8" s="100">
        <f>C7-31</f>
        <v>-0.12000000000000099</v>
      </c>
      <c r="D8" s="99">
        <f>D7-24</f>
        <v>3.5599999999999987</v>
      </c>
      <c r="E8" s="99">
        <f>E7-27</f>
        <v>8.7899999999999991</v>
      </c>
      <c r="F8" s="100">
        <f>F7-85</f>
        <v>-8.4200000000000017</v>
      </c>
      <c r="G8" s="99">
        <f>G7-30</f>
        <v>7.8900000000000006</v>
      </c>
      <c r="H8" s="101">
        <v>18.5</v>
      </c>
    </row>
    <row r="9" spans="1:9" ht="15.4" thickBot="1" x14ac:dyDescent="0.6">
      <c r="A9" s="40"/>
      <c r="B9" s="40"/>
      <c r="C9" s="40"/>
      <c r="D9" s="40"/>
      <c r="E9" s="40"/>
      <c r="F9" s="40"/>
      <c r="G9" s="40"/>
      <c r="H9" s="41"/>
    </row>
    <row r="10" spans="1:9" x14ac:dyDescent="0.55000000000000004">
      <c r="A10" s="42" t="s">
        <v>3</v>
      </c>
      <c r="B10" s="42">
        <v>46</v>
      </c>
      <c r="C10" s="42">
        <v>33</v>
      </c>
      <c r="D10" s="42">
        <v>17</v>
      </c>
      <c r="E10" s="42">
        <v>31</v>
      </c>
      <c r="F10" s="42">
        <v>50</v>
      </c>
      <c r="G10" s="42">
        <v>31</v>
      </c>
      <c r="H10" s="156">
        <v>46</v>
      </c>
    </row>
    <row r="11" spans="1:9" ht="15.4" thickBot="1" x14ac:dyDescent="0.6">
      <c r="A11" s="43" t="s">
        <v>63</v>
      </c>
      <c r="B11" s="44">
        <f>B10-85</f>
        <v>-39</v>
      </c>
      <c r="C11" s="125">
        <f>C10-31</f>
        <v>2</v>
      </c>
      <c r="D11" s="44">
        <f>D10-24</f>
        <v>-7</v>
      </c>
      <c r="E11" s="125">
        <f>E10-27</f>
        <v>4</v>
      </c>
      <c r="F11" s="44">
        <f>F10-85</f>
        <v>-35</v>
      </c>
      <c r="G11" s="125">
        <f>G10-30</f>
        <v>1</v>
      </c>
      <c r="H11" s="157">
        <f>H10-52</f>
        <v>-6</v>
      </c>
    </row>
    <row r="12" spans="1:9" ht="15.4" thickBot="1" x14ac:dyDescent="0.6">
      <c r="A12" s="263"/>
      <c r="B12" s="263"/>
      <c r="C12" s="263"/>
      <c r="D12" s="263"/>
      <c r="E12" s="263"/>
      <c r="F12" s="263"/>
      <c r="G12" s="263"/>
      <c r="H12" s="263"/>
    </row>
    <row r="13" spans="1:9" x14ac:dyDescent="0.55000000000000004">
      <c r="A13" s="45" t="s">
        <v>264</v>
      </c>
      <c r="B13" s="45">
        <v>73</v>
      </c>
      <c r="C13" s="45">
        <v>7</v>
      </c>
      <c r="D13" s="45">
        <v>7</v>
      </c>
      <c r="E13" s="45">
        <v>21</v>
      </c>
      <c r="F13" s="45">
        <v>43</v>
      </c>
      <c r="G13" s="45">
        <v>43</v>
      </c>
      <c r="H13" s="158">
        <v>69</v>
      </c>
    </row>
    <row r="14" spans="1:9" ht="15.4" thickBot="1" x14ac:dyDescent="0.6">
      <c r="A14" s="46" t="s">
        <v>63</v>
      </c>
      <c r="B14" s="47">
        <f t="shared" ref="B14:H14" si="0">B13-B6</f>
        <v>-12</v>
      </c>
      <c r="C14" s="47">
        <f t="shared" si="0"/>
        <v>-24</v>
      </c>
      <c r="D14" s="47">
        <f t="shared" si="0"/>
        <v>-17</v>
      </c>
      <c r="E14" s="47">
        <f t="shared" si="0"/>
        <v>-6</v>
      </c>
      <c r="F14" s="47">
        <f t="shared" si="0"/>
        <v>-42</v>
      </c>
      <c r="G14" s="126">
        <f t="shared" si="0"/>
        <v>13</v>
      </c>
      <c r="H14" s="167">
        <f t="shared" si="0"/>
        <v>17</v>
      </c>
    </row>
    <row r="15" spans="1:9" ht="15.4" thickBot="1" x14ac:dyDescent="0.6">
      <c r="A15" s="225"/>
      <c r="B15" s="225"/>
      <c r="C15" s="225"/>
      <c r="D15" s="225"/>
      <c r="E15" s="225"/>
      <c r="F15" s="225"/>
      <c r="G15" s="225"/>
      <c r="H15" s="225"/>
    </row>
    <row r="16" spans="1:9" x14ac:dyDescent="0.55000000000000004">
      <c r="A16" s="48" t="s">
        <v>5</v>
      </c>
      <c r="B16" s="48">
        <v>100</v>
      </c>
      <c r="C16" s="48">
        <v>100</v>
      </c>
      <c r="D16" s="48">
        <v>100</v>
      </c>
      <c r="E16" s="48">
        <v>100</v>
      </c>
      <c r="F16" s="48">
        <v>0</v>
      </c>
      <c r="G16" s="48">
        <v>100</v>
      </c>
      <c r="H16" s="159">
        <v>0</v>
      </c>
    </row>
    <row r="17" spans="1:9" ht="15.4" thickBot="1" x14ac:dyDescent="0.6">
      <c r="A17" s="49" t="s">
        <v>63</v>
      </c>
      <c r="B17" s="141">
        <f t="shared" ref="B17:H17" si="1">B16-B6</f>
        <v>15</v>
      </c>
      <c r="C17" s="141">
        <f t="shared" si="1"/>
        <v>69</v>
      </c>
      <c r="D17" s="141">
        <f t="shared" si="1"/>
        <v>76</v>
      </c>
      <c r="E17" s="141">
        <f t="shared" si="1"/>
        <v>73</v>
      </c>
      <c r="F17" s="50">
        <f t="shared" si="1"/>
        <v>-85</v>
      </c>
      <c r="G17" s="141">
        <f t="shared" si="1"/>
        <v>70</v>
      </c>
      <c r="H17" s="160">
        <f t="shared" si="1"/>
        <v>-52</v>
      </c>
    </row>
    <row r="18" spans="1:9" ht="15.4" thickBot="1" x14ac:dyDescent="0.6">
      <c r="A18" s="51"/>
      <c r="B18" s="51"/>
      <c r="C18" s="51"/>
      <c r="D18" s="51"/>
      <c r="E18" s="51"/>
      <c r="F18" s="51"/>
      <c r="G18" s="51"/>
      <c r="H18" s="51"/>
      <c r="I18" s="147"/>
    </row>
    <row r="19" spans="1:9" x14ac:dyDescent="0.55000000000000004">
      <c r="A19" s="52" t="s">
        <v>293</v>
      </c>
      <c r="B19" s="52">
        <v>50</v>
      </c>
      <c r="C19" s="52">
        <v>0</v>
      </c>
      <c r="D19" s="52">
        <v>12.5</v>
      </c>
      <c r="E19" s="52">
        <v>0</v>
      </c>
      <c r="F19" s="52">
        <v>25</v>
      </c>
      <c r="G19" s="52">
        <v>25</v>
      </c>
      <c r="H19" s="161">
        <v>50</v>
      </c>
    </row>
    <row r="20" spans="1:9" ht="15.4" thickBot="1" x14ac:dyDescent="0.6">
      <c r="A20" s="53" t="s">
        <v>63</v>
      </c>
      <c r="B20" s="54">
        <f t="shared" ref="B20:H20" si="2">B19-B6</f>
        <v>-35</v>
      </c>
      <c r="C20" s="54">
        <f t="shared" si="2"/>
        <v>-31</v>
      </c>
      <c r="D20" s="54">
        <f t="shared" si="2"/>
        <v>-11.5</v>
      </c>
      <c r="E20" s="54">
        <f t="shared" si="2"/>
        <v>-27</v>
      </c>
      <c r="F20" s="54">
        <f t="shared" si="2"/>
        <v>-60</v>
      </c>
      <c r="G20" s="54">
        <f t="shared" si="2"/>
        <v>-5</v>
      </c>
      <c r="H20" s="162">
        <f t="shared" si="2"/>
        <v>-2</v>
      </c>
    </row>
    <row r="21" spans="1:9" ht="15.4" thickBot="1" x14ac:dyDescent="0.6">
      <c r="A21" s="51"/>
      <c r="B21" s="55"/>
      <c r="C21" s="55"/>
      <c r="D21" s="55"/>
      <c r="E21" s="55"/>
      <c r="F21" s="55"/>
      <c r="G21" s="55"/>
      <c r="H21" s="55"/>
      <c r="I21" s="147"/>
    </row>
    <row r="22" spans="1:9" x14ac:dyDescent="0.55000000000000004">
      <c r="A22" s="45" t="s">
        <v>292</v>
      </c>
      <c r="B22" s="45">
        <v>64</v>
      </c>
      <c r="C22" s="45">
        <v>0</v>
      </c>
      <c r="D22" s="45">
        <v>3</v>
      </c>
      <c r="E22" s="45">
        <v>2</v>
      </c>
      <c r="F22" s="45">
        <v>45</v>
      </c>
      <c r="G22" s="45">
        <v>13</v>
      </c>
      <c r="H22" s="158">
        <v>59</v>
      </c>
    </row>
    <row r="23" spans="1:9" ht="15.4" thickBot="1" x14ac:dyDescent="0.6">
      <c r="A23" s="46" t="s">
        <v>63</v>
      </c>
      <c r="B23" s="47">
        <f t="shared" ref="B23:H23" si="3">B22-B6</f>
        <v>-21</v>
      </c>
      <c r="C23" s="47">
        <f t="shared" si="3"/>
        <v>-31</v>
      </c>
      <c r="D23" s="47">
        <f t="shared" si="3"/>
        <v>-21</v>
      </c>
      <c r="E23" s="47">
        <f t="shared" si="3"/>
        <v>-25</v>
      </c>
      <c r="F23" s="47">
        <f t="shared" si="3"/>
        <v>-40</v>
      </c>
      <c r="G23" s="47">
        <f t="shared" si="3"/>
        <v>-17</v>
      </c>
      <c r="H23" s="167">
        <f t="shared" si="3"/>
        <v>7</v>
      </c>
    </row>
    <row r="24" spans="1:9" s="519" customFormat="1" ht="15.4" thickBot="1" x14ac:dyDescent="0.6">
      <c r="A24" s="51"/>
      <c r="B24" s="55"/>
      <c r="C24" s="55"/>
      <c r="D24" s="55"/>
      <c r="E24" s="55"/>
      <c r="F24" s="55"/>
      <c r="G24" s="55"/>
      <c r="H24" s="55"/>
      <c r="I24" s="518"/>
    </row>
    <row r="25" spans="1:9" x14ac:dyDescent="0.55000000000000004">
      <c r="A25" s="59" t="s">
        <v>288</v>
      </c>
      <c r="B25" s="59">
        <v>63</v>
      </c>
      <c r="C25" s="59">
        <v>25</v>
      </c>
      <c r="D25" s="59">
        <v>18</v>
      </c>
      <c r="E25" s="59">
        <v>27</v>
      </c>
      <c r="F25" s="59">
        <v>52</v>
      </c>
      <c r="G25" s="59">
        <v>85</v>
      </c>
      <c r="H25" s="163">
        <v>75</v>
      </c>
    </row>
    <row r="26" spans="1:9" ht="15.4" thickBot="1" x14ac:dyDescent="0.6">
      <c r="A26" s="60" t="s">
        <v>63</v>
      </c>
      <c r="B26" s="61">
        <f t="shared" ref="B26:H26" si="4">B25-B6</f>
        <v>-22</v>
      </c>
      <c r="C26" s="61">
        <f t="shared" si="4"/>
        <v>-6</v>
      </c>
      <c r="D26" s="61">
        <f t="shared" si="4"/>
        <v>-6</v>
      </c>
      <c r="E26" s="129">
        <f t="shared" si="4"/>
        <v>0</v>
      </c>
      <c r="F26" s="61">
        <f t="shared" si="4"/>
        <v>-33</v>
      </c>
      <c r="G26" s="129">
        <f t="shared" si="4"/>
        <v>55</v>
      </c>
      <c r="H26" s="166">
        <f t="shared" si="4"/>
        <v>23</v>
      </c>
    </row>
    <row r="27" spans="1:9" s="519" customFormat="1" ht="15.4" thickBot="1" x14ac:dyDescent="0.6">
      <c r="A27" s="51"/>
      <c r="B27" s="55"/>
      <c r="C27" s="55"/>
      <c r="D27" s="55"/>
      <c r="E27" s="55"/>
      <c r="F27" s="55"/>
      <c r="G27" s="55"/>
      <c r="H27" s="55"/>
      <c r="I27" s="518"/>
    </row>
    <row r="28" spans="1:9" x14ac:dyDescent="0.55000000000000004">
      <c r="A28" s="62" t="s">
        <v>9</v>
      </c>
      <c r="B28" s="62">
        <v>0</v>
      </c>
      <c r="C28" s="62">
        <v>0</v>
      </c>
      <c r="D28" s="62">
        <v>2</v>
      </c>
      <c r="E28" s="62">
        <v>5</v>
      </c>
      <c r="F28" s="62">
        <v>65</v>
      </c>
      <c r="G28" s="62">
        <v>17</v>
      </c>
      <c r="H28" s="164">
        <v>47</v>
      </c>
    </row>
    <row r="29" spans="1:9" ht="15.4" thickBot="1" x14ac:dyDescent="0.6">
      <c r="A29" s="63" t="s">
        <v>63</v>
      </c>
      <c r="B29" s="132">
        <f t="shared" ref="B29:H29" si="5">B28-B6</f>
        <v>-85</v>
      </c>
      <c r="C29" s="132">
        <f t="shared" si="5"/>
        <v>-31</v>
      </c>
      <c r="D29" s="132">
        <f t="shared" si="5"/>
        <v>-22</v>
      </c>
      <c r="E29" s="132">
        <f t="shared" si="5"/>
        <v>-22</v>
      </c>
      <c r="F29" s="132">
        <f t="shared" si="5"/>
        <v>-20</v>
      </c>
      <c r="G29" s="132">
        <f t="shared" si="5"/>
        <v>-13</v>
      </c>
      <c r="H29" s="165">
        <f t="shared" si="5"/>
        <v>-5</v>
      </c>
    </row>
    <row r="30" spans="1:9" ht="15.4" thickBot="1" x14ac:dyDescent="0.6">
      <c r="A30" s="64"/>
      <c r="B30" s="65"/>
      <c r="C30" s="65"/>
      <c r="D30" s="65"/>
      <c r="E30" s="65"/>
      <c r="F30" s="65"/>
      <c r="G30" s="65"/>
      <c r="H30" s="65"/>
    </row>
    <row r="31" spans="1:9" x14ac:dyDescent="0.55000000000000004">
      <c r="A31" s="104" t="s">
        <v>289</v>
      </c>
      <c r="B31" s="105" t="s">
        <v>10</v>
      </c>
      <c r="C31" s="105" t="s">
        <v>10</v>
      </c>
      <c r="D31" s="105" t="s">
        <v>10</v>
      </c>
      <c r="E31" s="105" t="s">
        <v>10</v>
      </c>
      <c r="F31" s="105" t="s">
        <v>10</v>
      </c>
      <c r="G31" s="105" t="s">
        <v>10</v>
      </c>
      <c r="H31" s="119" t="s">
        <v>10</v>
      </c>
    </row>
    <row r="32" spans="1:9" ht="15.4" thickBot="1" x14ac:dyDescent="0.6">
      <c r="A32" s="123" t="s">
        <v>63</v>
      </c>
      <c r="B32" s="121"/>
      <c r="C32" s="121"/>
      <c r="D32" s="121"/>
      <c r="E32" s="121"/>
      <c r="F32" s="121"/>
      <c r="G32" s="121"/>
      <c r="H32" s="122"/>
    </row>
    <row r="33" spans="1:9" s="2" customFormat="1" ht="13.9" thickBot="1" x14ac:dyDescent="0.45">
      <c r="A33" s="216" t="s">
        <v>62</v>
      </c>
      <c r="B33" s="217"/>
      <c r="C33" s="217"/>
      <c r="D33" s="217"/>
      <c r="E33" s="217"/>
      <c r="F33" s="217"/>
      <c r="G33" s="217"/>
      <c r="H33" s="218"/>
    </row>
    <row r="34" spans="1:9" s="88" customFormat="1" ht="13.5" x14ac:dyDescent="0.4">
      <c r="A34" s="191"/>
      <c r="B34" s="285" t="s">
        <v>44</v>
      </c>
      <c r="C34" s="285" t="s">
        <v>45</v>
      </c>
      <c r="D34" s="285" t="s">
        <v>46</v>
      </c>
      <c r="E34" s="285" t="s">
        <v>47</v>
      </c>
      <c r="F34" s="285" t="s">
        <v>48</v>
      </c>
      <c r="G34" s="285" t="s">
        <v>49</v>
      </c>
      <c r="H34" s="286" t="s">
        <v>50</v>
      </c>
    </row>
    <row r="35" spans="1:9" s="88" customFormat="1" ht="27.4" thickBot="1" x14ac:dyDescent="0.45">
      <c r="A35" s="80" t="s">
        <v>62</v>
      </c>
      <c r="B35" s="81" t="s">
        <v>269</v>
      </c>
      <c r="C35" s="81" t="s">
        <v>52</v>
      </c>
      <c r="D35" s="81" t="s">
        <v>53</v>
      </c>
      <c r="E35" s="81" t="s">
        <v>54</v>
      </c>
      <c r="F35" s="81" t="s">
        <v>0</v>
      </c>
      <c r="G35" s="81" t="s">
        <v>55</v>
      </c>
      <c r="H35" s="82" t="s">
        <v>239</v>
      </c>
    </row>
    <row r="36" spans="1:9" s="88" customFormat="1" ht="13.9" thickBot="1" x14ac:dyDescent="0.45">
      <c r="A36" s="503" t="s">
        <v>1</v>
      </c>
      <c r="B36" s="504">
        <v>85</v>
      </c>
      <c r="C36" s="504">
        <v>31</v>
      </c>
      <c r="D36" s="504">
        <v>24</v>
      </c>
      <c r="E36" s="504">
        <v>27</v>
      </c>
      <c r="F36" s="504">
        <v>85</v>
      </c>
      <c r="G36" s="504">
        <v>30</v>
      </c>
      <c r="H36" s="505">
        <v>52</v>
      </c>
    </row>
    <row r="37" spans="1:9" s="108" customFormat="1" ht="13.5" x14ac:dyDescent="0.5">
      <c r="A37" s="523" t="s">
        <v>60</v>
      </c>
      <c r="B37" s="199">
        <v>85.899444444444455</v>
      </c>
      <c r="C37" s="199">
        <v>23.025555555555556</v>
      </c>
      <c r="D37" s="199">
        <v>18.580555555555552</v>
      </c>
      <c r="E37" s="199">
        <v>32.984999999999999</v>
      </c>
      <c r="F37" s="199">
        <v>74.587777777777788</v>
      </c>
      <c r="G37" s="199">
        <v>33.727777777777774</v>
      </c>
      <c r="H37" s="200">
        <v>75.172222222222217</v>
      </c>
    </row>
    <row r="38" spans="1:9" s="108" customFormat="1" ht="13.9" thickBot="1" x14ac:dyDescent="0.55000000000000004">
      <c r="A38" s="524" t="s">
        <v>61</v>
      </c>
      <c r="B38" s="352">
        <v>0.89944444444444516</v>
      </c>
      <c r="C38" s="135">
        <v>-7.974444444444444</v>
      </c>
      <c r="D38" s="135">
        <v>-5.4194444444444478</v>
      </c>
      <c r="E38" s="352">
        <v>5.9849999999999994</v>
      </c>
      <c r="F38" s="135">
        <v>-10.412222222222212</v>
      </c>
      <c r="G38" s="352">
        <v>3.7277777777777743</v>
      </c>
      <c r="H38" s="136">
        <v>23.172222222222217</v>
      </c>
    </row>
    <row r="39" spans="1:9" s="143" customFormat="1" ht="13.9" thickBot="1" x14ac:dyDescent="0.55000000000000004">
      <c r="A39" s="522"/>
      <c r="B39" s="520"/>
      <c r="C39" s="521"/>
      <c r="D39" s="521"/>
      <c r="E39" s="520"/>
      <c r="F39" s="521"/>
      <c r="G39" s="520"/>
      <c r="H39" s="520"/>
    </row>
    <row r="40" spans="1:9" s="113" customFormat="1" ht="57.75" customHeight="1" thickBot="1" x14ac:dyDescent="0.55000000000000004">
      <c r="A40" s="212"/>
      <c r="B40" s="142"/>
      <c r="C40" s="213"/>
      <c r="D40" s="219" t="s">
        <v>64</v>
      </c>
      <c r="E40" s="219"/>
      <c r="F40" s="219"/>
      <c r="G40" s="219"/>
      <c r="H40" s="220"/>
      <c r="I40" s="9"/>
    </row>
    <row r="41" spans="1:9" s="8" customFormat="1" ht="13.5" x14ac:dyDescent="0.5">
      <c r="A41" s="261" t="s">
        <v>253</v>
      </c>
      <c r="B41" s="258"/>
      <c r="C41" s="342" t="s">
        <v>255</v>
      </c>
      <c r="D41" s="343"/>
      <c r="E41" s="261" t="s">
        <v>254</v>
      </c>
      <c r="F41" s="257"/>
      <c r="G41" s="257"/>
      <c r="H41" s="258"/>
      <c r="I41" s="28"/>
    </row>
    <row r="42" spans="1:9" s="8" customFormat="1" ht="32.25" customHeight="1" thickBot="1" x14ac:dyDescent="0.55000000000000004">
      <c r="A42" s="262"/>
      <c r="B42" s="260"/>
      <c r="C42" s="344"/>
      <c r="D42" s="345"/>
      <c r="E42" s="262"/>
      <c r="F42" s="259"/>
      <c r="G42" s="259"/>
      <c r="H42" s="260"/>
      <c r="I42" s="28"/>
    </row>
    <row r="43" spans="1:9" s="108" customFormat="1" ht="27.4" customHeight="1" thickBot="1" x14ac:dyDescent="0.55000000000000004">
      <c r="A43" s="216" t="s">
        <v>137</v>
      </c>
      <c r="B43" s="217"/>
      <c r="C43" s="218"/>
      <c r="G43" s="461" t="s">
        <v>138</v>
      </c>
      <c r="H43" s="463"/>
    </row>
    <row r="44" spans="1:9" s="108" customFormat="1" ht="13.9" thickBot="1" x14ac:dyDescent="0.55000000000000004">
      <c r="A44" s="464" t="s">
        <v>13</v>
      </c>
      <c r="B44" s="465"/>
      <c r="C44" s="466" t="s">
        <v>14</v>
      </c>
      <c r="G44" s="466" t="s">
        <v>51</v>
      </c>
      <c r="H44" s="526" t="s">
        <v>12</v>
      </c>
    </row>
    <row r="45" spans="1:9" s="108" customFormat="1" ht="13.5" customHeight="1" x14ac:dyDescent="0.5">
      <c r="A45" s="472" t="s">
        <v>92</v>
      </c>
      <c r="B45" s="473"/>
      <c r="C45" s="474">
        <v>98</v>
      </c>
      <c r="D45" s="143"/>
      <c r="G45" s="12">
        <v>239</v>
      </c>
      <c r="H45" s="74" t="s">
        <v>196</v>
      </c>
    </row>
    <row r="46" spans="1:9" s="108" customFormat="1" ht="13.5" customHeight="1" x14ac:dyDescent="0.5">
      <c r="A46" s="475" t="s">
        <v>193</v>
      </c>
      <c r="B46" s="238"/>
      <c r="C46" s="476">
        <v>3</v>
      </c>
      <c r="D46" s="143"/>
      <c r="G46" s="18">
        <v>240</v>
      </c>
      <c r="H46" s="75" t="s">
        <v>197</v>
      </c>
    </row>
    <row r="47" spans="1:9" s="108" customFormat="1" ht="13.5" customHeight="1" x14ac:dyDescent="0.5">
      <c r="A47" s="475" t="s">
        <v>21</v>
      </c>
      <c r="B47" s="238"/>
      <c r="C47" s="476">
        <v>48</v>
      </c>
      <c r="D47" s="144"/>
      <c r="G47" s="18">
        <v>284</v>
      </c>
      <c r="H47" s="75" t="s">
        <v>198</v>
      </c>
    </row>
    <row r="48" spans="1:9" s="108" customFormat="1" ht="13.5" x14ac:dyDescent="0.5">
      <c r="A48" s="475" t="s">
        <v>168</v>
      </c>
      <c r="B48" s="238"/>
      <c r="C48" s="476">
        <v>16</v>
      </c>
      <c r="D48" s="145"/>
      <c r="G48" s="18">
        <v>298</v>
      </c>
      <c r="H48" s="75" t="s">
        <v>199</v>
      </c>
    </row>
    <row r="49" spans="1:11" s="108" customFormat="1" ht="13.5" x14ac:dyDescent="0.5">
      <c r="A49" s="475" t="s">
        <v>115</v>
      </c>
      <c r="B49" s="238"/>
      <c r="C49" s="476">
        <v>44</v>
      </c>
      <c r="D49" s="145"/>
      <c r="G49" s="18">
        <v>299</v>
      </c>
      <c r="H49" s="75" t="s">
        <v>296</v>
      </c>
    </row>
    <row r="50" spans="1:11" s="108" customFormat="1" ht="13.5" x14ac:dyDescent="0.5">
      <c r="A50" s="475" t="s">
        <v>118</v>
      </c>
      <c r="B50" s="238"/>
      <c r="C50" s="476">
        <v>73</v>
      </c>
      <c r="D50" s="145"/>
      <c r="G50" s="18">
        <v>305</v>
      </c>
      <c r="H50" s="75" t="s">
        <v>202</v>
      </c>
    </row>
    <row r="51" spans="1:11" s="108" customFormat="1" ht="15" customHeight="1" x14ac:dyDescent="0.5">
      <c r="A51" s="475" t="s">
        <v>194</v>
      </c>
      <c r="B51" s="238"/>
      <c r="C51" s="476">
        <v>2</v>
      </c>
      <c r="D51" s="138"/>
      <c r="G51" s="18">
        <v>306</v>
      </c>
      <c r="H51" s="75" t="s">
        <v>203</v>
      </c>
    </row>
    <row r="52" spans="1:11" s="108" customFormat="1" ht="13.5" customHeight="1" x14ac:dyDescent="0.5">
      <c r="A52" s="475" t="s">
        <v>121</v>
      </c>
      <c r="B52" s="238"/>
      <c r="C52" s="476">
        <v>65</v>
      </c>
      <c r="D52" s="138"/>
      <c r="G52" s="18">
        <v>307</v>
      </c>
      <c r="H52" s="75" t="s">
        <v>204</v>
      </c>
    </row>
    <row r="53" spans="1:11" s="108" customFormat="1" ht="13.5" customHeight="1" x14ac:dyDescent="0.5">
      <c r="A53" s="475" t="s">
        <v>122</v>
      </c>
      <c r="B53" s="238"/>
      <c r="C53" s="476">
        <v>95</v>
      </c>
      <c r="D53" s="138"/>
      <c r="G53" s="18">
        <v>327</v>
      </c>
      <c r="H53" s="75" t="s">
        <v>205</v>
      </c>
    </row>
    <row r="54" spans="1:11" s="108" customFormat="1" ht="13.5" customHeight="1" x14ac:dyDescent="0.5">
      <c r="A54" s="475" t="s">
        <v>29</v>
      </c>
      <c r="B54" s="238"/>
      <c r="C54" s="476">
        <v>43</v>
      </c>
      <c r="D54" s="138"/>
      <c r="G54" s="18">
        <v>393</v>
      </c>
      <c r="H54" s="75" t="s">
        <v>206</v>
      </c>
    </row>
    <row r="55" spans="1:11" s="108" customFormat="1" ht="13.5" x14ac:dyDescent="0.5">
      <c r="A55" s="475" t="s">
        <v>77</v>
      </c>
      <c r="B55" s="238"/>
      <c r="C55" s="476">
        <v>65</v>
      </c>
      <c r="D55" s="138"/>
      <c r="G55" s="18">
        <v>435</v>
      </c>
      <c r="H55" s="75" t="s">
        <v>207</v>
      </c>
    </row>
    <row r="56" spans="1:11" s="108" customFormat="1" ht="13.5" x14ac:dyDescent="0.5">
      <c r="A56" s="475" t="s">
        <v>98</v>
      </c>
      <c r="B56" s="238"/>
      <c r="C56" s="476">
        <v>4</v>
      </c>
      <c r="D56" s="138"/>
      <c r="E56" s="154"/>
      <c r="G56" s="18">
        <v>473</v>
      </c>
      <c r="H56" s="151" t="s">
        <v>208</v>
      </c>
    </row>
    <row r="57" spans="1:11" s="108" customFormat="1" ht="13.5" customHeight="1" x14ac:dyDescent="0.5">
      <c r="A57" s="475" t="s">
        <v>31</v>
      </c>
      <c r="B57" s="238"/>
      <c r="C57" s="476">
        <v>11</v>
      </c>
      <c r="D57" s="138"/>
      <c r="E57" s="154"/>
      <c r="G57" s="150">
        <v>481</v>
      </c>
      <c r="H57" s="151" t="s">
        <v>200</v>
      </c>
    </row>
    <row r="58" spans="1:11" s="108" customFormat="1" ht="13.5" customHeight="1" thickBot="1" x14ac:dyDescent="0.55000000000000004">
      <c r="A58" s="498" t="s">
        <v>123</v>
      </c>
      <c r="B58" s="489"/>
      <c r="C58" s="476">
        <v>5</v>
      </c>
      <c r="D58" s="138"/>
      <c r="E58" s="154"/>
      <c r="G58" s="527">
        <v>487</v>
      </c>
      <c r="H58" s="528" t="s">
        <v>201</v>
      </c>
    </row>
    <row r="59" spans="1:11" s="108" customFormat="1" ht="13.5" x14ac:dyDescent="0.5">
      <c r="A59" s="475" t="s">
        <v>124</v>
      </c>
      <c r="B59" s="238"/>
      <c r="C59" s="476">
        <v>65</v>
      </c>
      <c r="D59" s="140"/>
      <c r="E59" s="154"/>
      <c r="F59" s="155"/>
      <c r="G59" s="143"/>
      <c r="H59" s="154"/>
    </row>
    <row r="60" spans="1:11" s="108" customFormat="1" ht="13.5" customHeight="1" x14ac:dyDescent="0.5">
      <c r="A60" s="499" t="s">
        <v>155</v>
      </c>
      <c r="B60" s="491"/>
      <c r="C60" s="476">
        <v>3</v>
      </c>
      <c r="D60" s="140"/>
      <c r="E60" s="154"/>
      <c r="F60" s="155"/>
      <c r="G60" s="143"/>
      <c r="H60" s="143"/>
      <c r="I60" s="143"/>
      <c r="J60" s="143"/>
      <c r="K60" s="143"/>
    </row>
    <row r="61" spans="1:11" s="108" customFormat="1" ht="13.5" x14ac:dyDescent="0.5">
      <c r="A61" s="475" t="s">
        <v>36</v>
      </c>
      <c r="B61" s="238"/>
      <c r="C61" s="476">
        <v>68</v>
      </c>
      <c r="D61" s="140"/>
      <c r="E61" s="154"/>
      <c r="F61" s="155"/>
      <c r="G61" s="143"/>
      <c r="H61" s="143"/>
      <c r="I61" s="143"/>
      <c r="J61" s="143"/>
      <c r="K61" s="143"/>
    </row>
    <row r="62" spans="1:11" s="108" customFormat="1" ht="13.5" x14ac:dyDescent="0.5">
      <c r="A62" s="475" t="s">
        <v>38</v>
      </c>
      <c r="B62" s="238"/>
      <c r="C62" s="476">
        <v>6</v>
      </c>
      <c r="D62" s="140"/>
      <c r="E62" s="144"/>
      <c r="F62" s="155"/>
      <c r="G62" s="144"/>
      <c r="H62" s="65"/>
    </row>
    <row r="63" spans="1:11" s="108" customFormat="1" ht="13.5" x14ac:dyDescent="0.5">
      <c r="A63" s="475" t="s">
        <v>39</v>
      </c>
      <c r="B63" s="238"/>
      <c r="C63" s="476">
        <v>34</v>
      </c>
      <c r="D63" s="140"/>
      <c r="E63" s="145"/>
      <c r="F63" s="144"/>
      <c r="G63" s="145"/>
      <c r="H63" s="65"/>
    </row>
    <row r="64" spans="1:11" s="108" customFormat="1" ht="13.5" x14ac:dyDescent="0.5">
      <c r="A64" s="475" t="s">
        <v>40</v>
      </c>
      <c r="B64" s="238"/>
      <c r="C64" s="476">
        <v>210</v>
      </c>
      <c r="D64" s="140"/>
      <c r="E64" s="145"/>
      <c r="F64" s="145"/>
      <c r="G64" s="145"/>
      <c r="H64" s="65"/>
    </row>
    <row r="65" spans="1:8" s="108" customFormat="1" ht="13.5" x14ac:dyDescent="0.5">
      <c r="A65" s="475" t="s">
        <v>126</v>
      </c>
      <c r="B65" s="238"/>
      <c r="C65" s="476">
        <v>14</v>
      </c>
      <c r="D65" s="140"/>
      <c r="E65" s="145"/>
      <c r="F65" s="145"/>
      <c r="G65" s="145"/>
      <c r="H65" s="65"/>
    </row>
    <row r="66" spans="1:8" s="1" customFormat="1" x14ac:dyDescent="0.55000000000000004">
      <c r="A66" s="475" t="s">
        <v>41</v>
      </c>
      <c r="B66" s="238"/>
      <c r="C66" s="476">
        <v>18</v>
      </c>
      <c r="D66" s="140"/>
      <c r="E66" s="138"/>
      <c r="F66" s="145"/>
      <c r="G66" s="65"/>
      <c r="H66" s="138"/>
    </row>
    <row r="67" spans="1:8" s="108" customFormat="1" ht="13.5" x14ac:dyDescent="0.5">
      <c r="A67" s="475" t="s">
        <v>127</v>
      </c>
      <c r="B67" s="238"/>
      <c r="C67" s="476">
        <v>18</v>
      </c>
      <c r="F67" s="65"/>
    </row>
    <row r="68" spans="1:8" ht="15.4" thickBot="1" x14ac:dyDescent="0.6">
      <c r="A68" s="477" t="s">
        <v>42</v>
      </c>
      <c r="B68" s="250"/>
      <c r="C68" s="478">
        <v>12</v>
      </c>
      <c r="D68" s="108"/>
      <c r="E68" s="108"/>
      <c r="F68" s="108"/>
      <c r="G68" s="108"/>
      <c r="H68" s="108"/>
    </row>
    <row r="69" spans="1:8" ht="27" customHeight="1" thickBot="1" x14ac:dyDescent="0.6">
      <c r="A69" s="248" t="s">
        <v>195</v>
      </c>
      <c r="B69" s="249"/>
      <c r="C69" s="525">
        <f>SUM(C45:C68)</f>
        <v>1020</v>
      </c>
      <c r="D69" s="108"/>
      <c r="E69" s="108"/>
      <c r="F69" s="108"/>
      <c r="G69" s="108"/>
      <c r="H69" s="108"/>
    </row>
    <row r="70" spans="1:8" x14ac:dyDescent="0.55000000000000004">
      <c r="A70" s="108"/>
      <c r="B70" s="108"/>
      <c r="C70" s="108"/>
      <c r="D70" s="108"/>
      <c r="E70" s="108"/>
      <c r="F70" s="108"/>
      <c r="G70" s="108"/>
      <c r="H70" s="108"/>
    </row>
    <row r="71" spans="1:8" x14ac:dyDescent="0.55000000000000004">
      <c r="A71" s="108"/>
      <c r="B71" s="108"/>
      <c r="C71" s="108"/>
      <c r="D71" s="108"/>
      <c r="E71" s="108"/>
      <c r="F71" s="108"/>
      <c r="G71" s="108"/>
      <c r="H71" s="108"/>
    </row>
    <row r="72" spans="1:8" x14ac:dyDescent="0.55000000000000004">
      <c r="A72" s="108"/>
      <c r="B72" s="108"/>
      <c r="C72" s="108"/>
      <c r="D72" s="108"/>
      <c r="E72" s="108"/>
      <c r="F72" s="108"/>
      <c r="G72" s="108"/>
      <c r="H72" s="108"/>
    </row>
    <row r="73" spans="1:8" x14ac:dyDescent="0.55000000000000004">
      <c r="A73" s="108"/>
      <c r="B73" s="108"/>
      <c r="C73" s="108"/>
      <c r="D73" s="108"/>
      <c r="E73" s="108"/>
      <c r="F73" s="108"/>
      <c r="G73" s="108"/>
      <c r="H73" s="108"/>
    </row>
    <row r="74" spans="1:8" x14ac:dyDescent="0.55000000000000004">
      <c r="A74" s="108"/>
      <c r="B74" s="108"/>
      <c r="C74" s="108"/>
      <c r="D74" s="108"/>
      <c r="E74" s="108"/>
      <c r="F74" s="108"/>
      <c r="G74" s="108"/>
      <c r="H74" s="108"/>
    </row>
    <row r="75" spans="1:8" x14ac:dyDescent="0.55000000000000004">
      <c r="A75" s="108"/>
      <c r="B75" s="108"/>
      <c r="C75" s="108"/>
      <c r="D75" s="108"/>
      <c r="E75" s="108"/>
      <c r="F75" s="108"/>
      <c r="G75" s="108"/>
      <c r="H75" s="108"/>
    </row>
    <row r="76" spans="1:8" x14ac:dyDescent="0.55000000000000004">
      <c r="A76" s="108"/>
      <c r="B76" s="108"/>
      <c r="C76" s="108"/>
      <c r="D76" s="108"/>
      <c r="E76" s="108"/>
      <c r="F76" s="108"/>
      <c r="G76" s="108"/>
      <c r="H76" s="108"/>
    </row>
    <row r="77" spans="1:8" x14ac:dyDescent="0.55000000000000004">
      <c r="A77" s="108"/>
      <c r="B77" s="108"/>
      <c r="C77" s="108"/>
      <c r="D77" s="108"/>
      <c r="E77" s="108"/>
      <c r="F77" s="108"/>
      <c r="G77" s="108"/>
      <c r="H77" s="108"/>
    </row>
    <row r="78" spans="1:8" x14ac:dyDescent="0.55000000000000004">
      <c r="A78" s="108"/>
      <c r="B78" s="108"/>
      <c r="C78" s="108"/>
      <c r="D78" s="108"/>
      <c r="E78" s="108"/>
      <c r="F78" s="108"/>
      <c r="G78" s="108"/>
      <c r="H78" s="108"/>
    </row>
    <row r="79" spans="1:8" x14ac:dyDescent="0.55000000000000004">
      <c r="A79" s="108"/>
      <c r="B79" s="108"/>
      <c r="C79" s="108"/>
      <c r="D79" s="108"/>
      <c r="E79" s="108"/>
      <c r="F79" s="108"/>
      <c r="G79" s="108"/>
      <c r="H79" s="108"/>
    </row>
    <row r="80" spans="1:8" x14ac:dyDescent="0.55000000000000004">
      <c r="A80" s="108"/>
      <c r="B80" s="108"/>
      <c r="C80" s="108"/>
      <c r="D80" s="108"/>
      <c r="E80" s="108"/>
      <c r="F80" s="108"/>
      <c r="G80" s="108"/>
      <c r="H80" s="108"/>
    </row>
    <row r="81" spans="1:8" x14ac:dyDescent="0.55000000000000004">
      <c r="A81" s="108"/>
      <c r="B81" s="108"/>
      <c r="C81" s="108"/>
      <c r="D81" s="108"/>
      <c r="E81" s="108"/>
      <c r="F81" s="108"/>
      <c r="G81" s="108"/>
      <c r="H81" s="108"/>
    </row>
    <row r="82" spans="1:8" x14ac:dyDescent="0.55000000000000004">
      <c r="A82" s="108"/>
      <c r="B82" s="108"/>
      <c r="C82" s="108"/>
      <c r="D82" s="108"/>
      <c r="E82" s="108"/>
      <c r="F82" s="108"/>
      <c r="G82" s="108"/>
      <c r="H82" s="108"/>
    </row>
    <row r="83" spans="1:8" x14ac:dyDescent="0.55000000000000004">
      <c r="A83" s="108"/>
      <c r="B83" s="108"/>
      <c r="C83" s="108"/>
      <c r="D83" s="108"/>
      <c r="E83" s="108"/>
      <c r="F83" s="108"/>
      <c r="G83" s="108"/>
      <c r="H83" s="108"/>
    </row>
    <row r="84" spans="1:8" x14ac:dyDescent="0.55000000000000004">
      <c r="A84" s="108"/>
      <c r="B84" s="108"/>
      <c r="C84" s="108"/>
      <c r="D84" s="108"/>
      <c r="E84" s="108"/>
      <c r="F84" s="108"/>
      <c r="G84" s="108"/>
      <c r="H84" s="108"/>
    </row>
    <row r="85" spans="1:8" x14ac:dyDescent="0.55000000000000004">
      <c r="A85" s="108"/>
      <c r="B85" s="108"/>
      <c r="C85" s="108"/>
      <c r="D85" s="108"/>
      <c r="E85" s="108"/>
      <c r="F85" s="108"/>
      <c r="G85" s="108"/>
      <c r="H85" s="108"/>
    </row>
    <row r="86" spans="1:8" x14ac:dyDescent="0.55000000000000004">
      <c r="A86" s="108"/>
      <c r="B86" s="108"/>
      <c r="C86" s="108"/>
      <c r="D86" s="108"/>
      <c r="E86" s="108"/>
      <c r="F86" s="108"/>
      <c r="G86" s="108"/>
      <c r="H86" s="108"/>
    </row>
    <row r="87" spans="1:8" x14ac:dyDescent="0.55000000000000004">
      <c r="A87" s="108"/>
      <c r="B87" s="108"/>
      <c r="C87" s="108"/>
      <c r="D87" s="108"/>
      <c r="E87" s="108"/>
      <c r="F87" s="108"/>
      <c r="G87" s="108"/>
      <c r="H87" s="108"/>
    </row>
    <row r="88" spans="1:8" x14ac:dyDescent="0.55000000000000004">
      <c r="A88" s="108"/>
      <c r="B88" s="108"/>
      <c r="C88" s="108"/>
      <c r="D88" s="108"/>
      <c r="E88" s="108"/>
      <c r="F88" s="108"/>
      <c r="G88" s="108"/>
      <c r="H88" s="108"/>
    </row>
    <row r="89" spans="1:8" x14ac:dyDescent="0.55000000000000004">
      <c r="A89" s="108"/>
      <c r="B89" s="108"/>
      <c r="C89" s="108"/>
      <c r="D89" s="108"/>
      <c r="E89" s="108"/>
      <c r="F89" s="108"/>
      <c r="G89" s="108"/>
      <c r="H89" s="108"/>
    </row>
    <row r="90" spans="1:8" x14ac:dyDescent="0.55000000000000004">
      <c r="A90" s="108"/>
      <c r="B90" s="108"/>
      <c r="C90" s="108"/>
      <c r="D90" s="108"/>
      <c r="E90" s="108"/>
      <c r="F90" s="108"/>
      <c r="G90" s="108"/>
      <c r="H90" s="108"/>
    </row>
    <row r="91" spans="1:8" x14ac:dyDescent="0.55000000000000004">
      <c r="A91" s="108"/>
      <c r="B91" s="108"/>
      <c r="C91" s="108"/>
      <c r="D91" s="108"/>
      <c r="E91" s="108"/>
      <c r="F91" s="108"/>
      <c r="G91" s="108"/>
      <c r="H91" s="108"/>
    </row>
    <row r="92" spans="1:8" x14ac:dyDescent="0.55000000000000004">
      <c r="A92" s="108"/>
      <c r="B92" s="108"/>
      <c r="C92" s="108"/>
      <c r="D92" s="108"/>
      <c r="E92" s="108"/>
      <c r="F92" s="108"/>
      <c r="G92" s="108"/>
      <c r="H92" s="108"/>
    </row>
    <row r="93" spans="1:8" x14ac:dyDescent="0.55000000000000004">
      <c r="A93" s="108"/>
      <c r="B93" s="108"/>
      <c r="C93" s="108"/>
      <c r="D93" s="108"/>
      <c r="E93" s="108"/>
      <c r="F93" s="108"/>
      <c r="G93" s="108"/>
      <c r="H93" s="108"/>
    </row>
    <row r="94" spans="1:8" x14ac:dyDescent="0.55000000000000004">
      <c r="A94" s="108"/>
      <c r="B94" s="108"/>
      <c r="C94" s="108"/>
      <c r="D94" s="108"/>
      <c r="E94" s="108"/>
      <c r="F94" s="108"/>
      <c r="G94" s="108"/>
      <c r="H94" s="108"/>
    </row>
    <row r="95" spans="1:8" x14ac:dyDescent="0.55000000000000004">
      <c r="A95" s="108"/>
      <c r="B95" s="108"/>
      <c r="C95" s="108"/>
      <c r="D95" s="108"/>
      <c r="E95" s="108"/>
      <c r="F95" s="108"/>
      <c r="G95" s="108"/>
      <c r="H95" s="108"/>
    </row>
    <row r="96" spans="1:8" x14ac:dyDescent="0.55000000000000004">
      <c r="A96" s="108"/>
      <c r="B96" s="108"/>
      <c r="C96" s="108"/>
      <c r="D96" s="108"/>
      <c r="E96" s="108"/>
      <c r="F96" s="108"/>
      <c r="G96" s="108"/>
      <c r="H96" s="108"/>
    </row>
    <row r="97" spans="1:8" x14ac:dyDescent="0.55000000000000004">
      <c r="A97" s="108"/>
      <c r="B97" s="108"/>
      <c r="C97" s="108"/>
      <c r="D97" s="108"/>
      <c r="E97" s="108"/>
      <c r="F97" s="108"/>
      <c r="G97" s="108"/>
      <c r="H97" s="108"/>
    </row>
    <row r="98" spans="1:8" x14ac:dyDescent="0.55000000000000004">
      <c r="A98" s="108"/>
      <c r="B98" s="108"/>
      <c r="C98" s="108"/>
      <c r="D98" s="108"/>
      <c r="E98" s="108"/>
      <c r="F98" s="108"/>
      <c r="G98" s="108"/>
      <c r="H98" s="108"/>
    </row>
    <row r="99" spans="1:8" x14ac:dyDescent="0.55000000000000004">
      <c r="A99" s="108"/>
      <c r="B99" s="108"/>
      <c r="C99" s="108"/>
      <c r="D99" s="108"/>
      <c r="E99" s="108"/>
      <c r="F99" s="108"/>
      <c r="G99" s="108"/>
      <c r="H99" s="108"/>
    </row>
    <row r="100" spans="1:8" x14ac:dyDescent="0.55000000000000004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55000000000000004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55000000000000004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55000000000000004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55000000000000004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55000000000000004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55000000000000004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55000000000000004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55000000000000004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55000000000000004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55000000000000004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55000000000000004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55000000000000004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55000000000000004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55000000000000004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55000000000000004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55000000000000004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55000000000000004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55000000000000004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55000000000000004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55000000000000004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55000000000000004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55000000000000004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55000000000000004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55000000000000004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55000000000000004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55000000000000004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55000000000000004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55000000000000004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55000000000000004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55000000000000004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55000000000000004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55000000000000004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55000000000000004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55000000000000004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55000000000000004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55000000000000004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55000000000000004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55000000000000004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55000000000000004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55000000000000004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55000000000000004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55000000000000004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55000000000000004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55000000000000004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55000000000000004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55000000000000004">
      <c r="A146" s="108"/>
      <c r="B146" s="108"/>
      <c r="C146" s="108"/>
      <c r="F146" s="108"/>
    </row>
    <row r="147" spans="1:8" x14ac:dyDescent="0.55000000000000004">
      <c r="A147" s="108"/>
      <c r="B147" s="108"/>
      <c r="C147" s="108"/>
    </row>
  </sheetData>
  <mergeCells count="40">
    <mergeCell ref="D1:H1"/>
    <mergeCell ref="A4:H4"/>
    <mergeCell ref="A33:H33"/>
    <mergeCell ref="A43:C43"/>
    <mergeCell ref="G43:H43"/>
    <mergeCell ref="A44:B44"/>
    <mergeCell ref="A45:B45"/>
    <mergeCell ref="A47:B47"/>
    <mergeCell ref="A48:B48"/>
    <mergeCell ref="A46:B46"/>
    <mergeCell ref="A66:B66"/>
    <mergeCell ref="A68:B68"/>
    <mergeCell ref="A69:B69"/>
    <mergeCell ref="A67:B67"/>
    <mergeCell ref="A60:B60"/>
    <mergeCell ref="A61:B61"/>
    <mergeCell ref="A62:B62"/>
    <mergeCell ref="A2:B3"/>
    <mergeCell ref="A41:B42"/>
    <mergeCell ref="A63:B63"/>
    <mergeCell ref="A64:B64"/>
    <mergeCell ref="A65:B6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  <mergeCell ref="A49:B49"/>
    <mergeCell ref="C2:D3"/>
    <mergeCell ref="E2:H3"/>
    <mergeCell ref="C41:D42"/>
    <mergeCell ref="E41:H42"/>
    <mergeCell ref="D40:H40"/>
    <mergeCell ref="A12:H12"/>
    <mergeCell ref="A15:H15"/>
  </mergeCells>
  <conditionalFormatting sqref="B37:H3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Dodge</vt:lpstr>
      <vt:lpstr>Garden City</vt:lpstr>
      <vt:lpstr>Goodland Colby</vt:lpstr>
      <vt:lpstr>Great Bend</vt:lpstr>
      <vt:lpstr>Hays</vt:lpstr>
      <vt:lpstr>Hutchinson</vt:lpstr>
      <vt:lpstr>Liberal</vt:lpstr>
      <vt:lpstr>Salina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Mercer</dc:creator>
  <cp:lastModifiedBy>Kathleen Mercer</cp:lastModifiedBy>
  <cp:lastPrinted>2022-01-04T21:34:15Z</cp:lastPrinted>
  <dcterms:created xsi:type="dcterms:W3CDTF">2021-12-03T15:41:44Z</dcterms:created>
  <dcterms:modified xsi:type="dcterms:W3CDTF">2022-01-04T22:11:13Z</dcterms:modified>
</cp:coreProperties>
</file>