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7. Website File Uploads\"/>
    </mc:Choice>
  </mc:AlternateContent>
  <xr:revisionPtr revIDLastSave="0" documentId="13_ncr:1_{CE52561E-F140-4EF3-98A4-5914EB6B5459}" xr6:coauthVersionLast="36" xr6:coauthVersionMax="36" xr10:uidLastSave="{00000000-0000-0000-0000-000000000000}"/>
  <bookViews>
    <workbookView xWindow="0" yWindow="0" windowWidth="20520" windowHeight="9432" tabRatio="777" xr2:uid="{D175DC0D-D013-4074-BAC2-9F6937FC15A7}"/>
  </bookViews>
  <sheets>
    <sheet name="ElDorado" sheetId="7" r:id="rId1"/>
    <sheet name="Wichita" sheetId="8" r:id="rId2"/>
    <sheet name="Winfield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8" l="1"/>
  <c r="G28" i="8"/>
  <c r="F28" i="8"/>
  <c r="E28" i="8"/>
  <c r="D28" i="8"/>
  <c r="C28" i="8"/>
  <c r="B28" i="8"/>
  <c r="H25" i="8"/>
  <c r="G25" i="8"/>
  <c r="F25" i="8"/>
  <c r="E25" i="8"/>
  <c r="D25" i="8"/>
  <c r="C25" i="8"/>
  <c r="B25" i="8"/>
  <c r="H22" i="8"/>
  <c r="G22" i="8"/>
  <c r="F22" i="8"/>
  <c r="E22" i="8"/>
  <c r="D22" i="8"/>
  <c r="C22" i="8"/>
  <c r="B22" i="8"/>
  <c r="H19" i="8"/>
  <c r="G19" i="8"/>
  <c r="F19" i="8"/>
  <c r="E19" i="8"/>
  <c r="D19" i="8"/>
  <c r="C19" i="8"/>
  <c r="B19" i="8"/>
  <c r="H16" i="8"/>
  <c r="G16" i="8"/>
  <c r="F16" i="8"/>
  <c r="E16" i="8"/>
  <c r="D16" i="8"/>
  <c r="C16" i="8"/>
  <c r="B16" i="8"/>
  <c r="H13" i="8"/>
  <c r="G13" i="8"/>
  <c r="F13" i="8"/>
  <c r="E13" i="8"/>
  <c r="D13" i="8"/>
  <c r="C13" i="8"/>
  <c r="B13" i="8"/>
  <c r="H10" i="8"/>
  <c r="G10" i="8"/>
  <c r="F10" i="8"/>
  <c r="E10" i="8"/>
  <c r="D10" i="8"/>
  <c r="C10" i="8"/>
  <c r="B10" i="8"/>
  <c r="G7" i="8"/>
  <c r="F7" i="8"/>
  <c r="E7" i="8"/>
  <c r="D7" i="8"/>
  <c r="C7" i="8"/>
  <c r="B7" i="8"/>
  <c r="C71" i="8"/>
  <c r="H29" i="1"/>
  <c r="G29" i="1"/>
  <c r="F29" i="1"/>
  <c r="E29" i="1"/>
  <c r="D29" i="1"/>
  <c r="C29" i="1"/>
  <c r="B29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0" i="1"/>
  <c r="G20" i="1"/>
  <c r="F20" i="1"/>
  <c r="E20" i="1"/>
  <c r="D20" i="1"/>
  <c r="C20" i="1"/>
  <c r="B20" i="1"/>
  <c r="H17" i="1"/>
  <c r="G17" i="1"/>
  <c r="F17" i="1"/>
  <c r="E17" i="1"/>
  <c r="D17" i="1"/>
  <c r="C17" i="1"/>
  <c r="B17" i="1"/>
  <c r="H14" i="1"/>
  <c r="G14" i="1"/>
  <c r="F14" i="1"/>
  <c r="E14" i="1"/>
  <c r="D14" i="1"/>
  <c r="C14" i="1"/>
  <c r="B14" i="1"/>
  <c r="H11" i="1"/>
  <c r="G11" i="1"/>
  <c r="F11" i="1"/>
  <c r="E11" i="1"/>
  <c r="D11" i="1"/>
  <c r="C11" i="1"/>
  <c r="B11" i="1"/>
  <c r="H8" i="1"/>
  <c r="G8" i="1"/>
  <c r="F8" i="1"/>
  <c r="E8" i="1"/>
  <c r="D8" i="1"/>
  <c r="C8" i="1"/>
  <c r="B8" i="1"/>
  <c r="C66" i="7"/>
  <c r="H25" i="7"/>
  <c r="G25" i="7"/>
  <c r="F25" i="7"/>
  <c r="E25" i="7"/>
  <c r="D25" i="7"/>
  <c r="C25" i="7"/>
  <c r="B25" i="7"/>
  <c r="H22" i="7"/>
  <c r="G22" i="7"/>
  <c r="F22" i="7"/>
  <c r="E22" i="7"/>
  <c r="D22" i="7"/>
  <c r="C22" i="7"/>
  <c r="B22" i="7"/>
  <c r="H19" i="7"/>
  <c r="G19" i="7"/>
  <c r="F19" i="7"/>
  <c r="E19" i="7"/>
  <c r="D19" i="7"/>
  <c r="C19" i="7"/>
  <c r="B19" i="7"/>
  <c r="H16" i="7"/>
  <c r="G16" i="7"/>
  <c r="F16" i="7"/>
  <c r="E16" i="7"/>
  <c r="D16" i="7"/>
  <c r="C16" i="7"/>
  <c r="B16" i="7"/>
  <c r="H13" i="7"/>
  <c r="G13" i="7"/>
  <c r="F13" i="7"/>
  <c r="E13" i="7"/>
  <c r="D13" i="7"/>
  <c r="C13" i="7"/>
  <c r="B13" i="7"/>
  <c r="H10" i="7"/>
  <c r="G10" i="7"/>
  <c r="F10" i="7"/>
  <c r="E10" i="7"/>
  <c r="D10" i="7"/>
  <c r="C10" i="7"/>
  <c r="B10" i="7"/>
  <c r="G7" i="7"/>
  <c r="F7" i="7"/>
  <c r="E7" i="7"/>
  <c r="D7" i="7"/>
  <c r="C7" i="7"/>
  <c r="B7" i="7"/>
  <c r="C60" i="1" l="1"/>
</calcChain>
</file>

<file path=xl/sharedStrings.xml><?xml version="1.0" encoding="utf-8"?>
<sst xmlns="http://schemas.openxmlformats.org/spreadsheetml/2006/main" count="303" uniqueCount="151">
  <si>
    <t>Total Placement</t>
  </si>
  <si>
    <t>Performance Goal</t>
  </si>
  <si>
    <t>State All Students</t>
  </si>
  <si>
    <t>English Learners</t>
  </si>
  <si>
    <t>Single Parents</t>
  </si>
  <si>
    <t>District</t>
  </si>
  <si>
    <t>Pathway or VE2 Program</t>
  </si>
  <si>
    <t>Total Conc.</t>
  </si>
  <si>
    <t>Animal Science</t>
  </si>
  <si>
    <t xml:space="preserve">Plant Systems </t>
  </si>
  <si>
    <t>Digital Media Pathway ( AV Communications)</t>
  </si>
  <si>
    <t>Web &amp; Digital Comm.</t>
  </si>
  <si>
    <t>Restaurant and Event Management</t>
  </si>
  <si>
    <t>Teaching/Training</t>
  </si>
  <si>
    <t>Engineering &amp; Applied Mathematics</t>
  </si>
  <si>
    <t>Family, Community &amp; Consumer Services</t>
  </si>
  <si>
    <t xml:space="preserve">Corrections, Security, Law &amp; Law Enforcement </t>
  </si>
  <si>
    <t>Construction &amp; Design</t>
  </si>
  <si>
    <t>Manufacturing</t>
  </si>
  <si>
    <t>Health Science</t>
  </si>
  <si>
    <t>Business Finance</t>
  </si>
  <si>
    <t>Total Concentrators for Work Group</t>
  </si>
  <si>
    <t>1S1</t>
  </si>
  <si>
    <t>2S1</t>
  </si>
  <si>
    <t>2S2</t>
  </si>
  <si>
    <t>2S3</t>
  </si>
  <si>
    <t>3S1</t>
  </si>
  <si>
    <t>4S1</t>
  </si>
  <si>
    <t>5S2</t>
  </si>
  <si>
    <t>USD</t>
  </si>
  <si>
    <t>Academic- Reading</t>
  </si>
  <si>
    <t>Academic- Math</t>
  </si>
  <si>
    <t>Academic- Science</t>
  </si>
  <si>
    <t>Regional Average</t>
  </si>
  <si>
    <t>Regional Gap</t>
  </si>
  <si>
    <t>All Concentrators in Region</t>
  </si>
  <si>
    <t>Kansas State Department of Education
Career  &amp; Technical Education
900 SW Jackson, Topeka, KS  66612-1212
www.ksde.org</t>
  </si>
  <si>
    <t>Schools Included in the Region</t>
  </si>
  <si>
    <t>Web &amp; Digital Communications</t>
  </si>
  <si>
    <t>Total Concentrators for Region</t>
  </si>
  <si>
    <t>BioMedical</t>
  </si>
  <si>
    <t>Digital Media Pathway ( AV Com.)</t>
  </si>
  <si>
    <t>Schools Included in the Workgroup</t>
  </si>
  <si>
    <t>Network Systems</t>
  </si>
  <si>
    <t>All Concentrators</t>
  </si>
  <si>
    <t>Grad. Rate</t>
  </si>
  <si>
    <t>Non-Trad. Con.</t>
  </si>
  <si>
    <t>Power, Structural, &amp; Tech. Systems</t>
  </si>
  <si>
    <t>Comprehensive Agriculture Science</t>
  </si>
  <si>
    <t>Early Childhood Development</t>
  </si>
  <si>
    <t>Family, Community &amp; Consumer</t>
  </si>
  <si>
    <t xml:space="preserve">Graphic Design Pathway (V Arts) </t>
  </si>
  <si>
    <t xml:space="preserve">Business Mgt. and Entrepreneurship </t>
  </si>
  <si>
    <t>Concentrators for Work Group</t>
  </si>
  <si>
    <t>Migrant Parent</t>
  </si>
  <si>
    <t xml:space="preserve">Academic-  Reading </t>
  </si>
  <si>
    <t>Post Sec. Credits</t>
  </si>
  <si>
    <t>Non-trad. Enrollees</t>
  </si>
  <si>
    <t>Econ. Disadvantaged</t>
  </si>
  <si>
    <t>Active Mil. Parent</t>
  </si>
  <si>
    <t>Surplus or GAP</t>
  </si>
  <si>
    <t>Program &amp; Soft Dev</t>
  </si>
  <si>
    <t>FAID</t>
  </si>
  <si>
    <t>Corr., Sec. Law</t>
  </si>
  <si>
    <t>Gov &amp; Public Admin</t>
  </si>
  <si>
    <t>Mobile Equip Maint</t>
  </si>
  <si>
    <t>Marketing</t>
  </si>
  <si>
    <t>Homeless (incl. Migrant)</t>
  </si>
  <si>
    <t xml:space="preserve">Program &amp; Soft Dev. </t>
  </si>
  <si>
    <t xml:space="preserve">Business Mgt. &amp; Ent. </t>
  </si>
  <si>
    <t>Active Military Parent</t>
  </si>
  <si>
    <t>Homeless (includes Migrant)</t>
  </si>
  <si>
    <t>No Data</t>
  </si>
  <si>
    <t>Migrant Worker Parent</t>
  </si>
  <si>
    <t>Bluestem</t>
  </si>
  <si>
    <t>Circle</t>
  </si>
  <si>
    <t>Andover</t>
  </si>
  <si>
    <t>Rose Hill</t>
  </si>
  <si>
    <t>Douglass</t>
  </si>
  <si>
    <t>Centre</t>
  </si>
  <si>
    <t>Peabody Burns</t>
  </si>
  <si>
    <t>Augusta</t>
  </si>
  <si>
    <t>Goessel</t>
  </si>
  <si>
    <t>El Dorado</t>
  </si>
  <si>
    <t>Eudora</t>
  </si>
  <si>
    <t>Flinthills</t>
  </si>
  <si>
    <t>Durham-  Hilsboro-  Lehigh</t>
  </si>
  <si>
    <t>Agribusiness Systems</t>
  </si>
  <si>
    <t>Natural Res</t>
  </si>
  <si>
    <t>Cartog/Geospat/Spat. Math</t>
  </si>
  <si>
    <t>`</t>
  </si>
  <si>
    <t>Central</t>
  </si>
  <si>
    <t>Dexter</t>
  </si>
  <si>
    <t>Oxford</t>
  </si>
  <si>
    <t>Argonia</t>
  </si>
  <si>
    <t>Caldwell</t>
  </si>
  <si>
    <t>Udall</t>
  </si>
  <si>
    <t>S. Haven</t>
  </si>
  <si>
    <t>Winfield</t>
  </si>
  <si>
    <t>Ark. City</t>
  </si>
  <si>
    <t>Power Struc. &amp; Tech Sys</t>
  </si>
  <si>
    <t xml:space="preserve">Early Child Dev. </t>
  </si>
  <si>
    <t xml:space="preserve">Conway </t>
  </si>
  <si>
    <t>Comprehensive Ag Sci.</t>
  </si>
  <si>
    <t>Belle Pl.</t>
  </si>
  <si>
    <t>No data</t>
  </si>
  <si>
    <t>Food Prod &amp; Proc. Sys</t>
  </si>
  <si>
    <t>Bio Chemistry</t>
  </si>
  <si>
    <t xml:space="preserve">Emergency &amp; Fire Mgt Svcs. </t>
  </si>
  <si>
    <t>Aviation Prod</t>
  </si>
  <si>
    <t>Cart/Geo/Spoatial Math</t>
  </si>
  <si>
    <t>Cheney</t>
  </si>
  <si>
    <t>Renwick</t>
  </si>
  <si>
    <t>Clearwater</t>
  </si>
  <si>
    <t>Wichita</t>
  </si>
  <si>
    <t>Derby</t>
  </si>
  <si>
    <t>Haysville</t>
  </si>
  <si>
    <t>Goddard</t>
  </si>
  <si>
    <t>Maize</t>
  </si>
  <si>
    <t>Mulvane</t>
  </si>
  <si>
    <t>Wellington</t>
  </si>
  <si>
    <t>Active Mil. Parents</t>
  </si>
  <si>
    <t>Econ. Disadv.</t>
  </si>
  <si>
    <t>Indiv./ Disabilities</t>
  </si>
  <si>
    <t>Non Trad Enrollees</t>
  </si>
  <si>
    <t>Marion-Flo.</t>
  </si>
  <si>
    <r>
      <rPr>
        <b/>
        <sz val="8"/>
        <rFont val="Open Sans"/>
        <family val="2"/>
      </rPr>
      <t>Secondary Co-Coordinator:</t>
    </r>
    <r>
      <rPr>
        <sz val="8"/>
        <rFont val="Open Sans"/>
        <family val="2"/>
      </rPr>
      <t xml:space="preserve">  
Max Heinrichs, Hilsboro USD (max.heinrichs@usd410.net)</t>
    </r>
  </si>
  <si>
    <r>
      <t xml:space="preserve">PostSecondary Co-Coordinator: 
</t>
    </r>
    <r>
      <rPr>
        <sz val="8"/>
        <rFont val="Open Sans"/>
        <family val="2"/>
      </rPr>
      <t>Jamie Goering, Butler CC (jgoering@butlercc.edu); James Knapp, Salina Tech (james.knapp@salinatech.edu)</t>
    </r>
  </si>
  <si>
    <r>
      <rPr>
        <b/>
        <sz val="8"/>
        <rFont val="Open Sans"/>
        <family val="2"/>
      </rPr>
      <t xml:space="preserve">Other Secondary Contacts: 
</t>
    </r>
    <r>
      <rPr>
        <sz val="8"/>
        <rFont val="Open Sans"/>
        <family val="2"/>
      </rPr>
      <t xml:space="preserve">Lori Jensen, Orion </t>
    </r>
    <r>
      <rPr>
        <i/>
        <sz val="8"/>
        <rFont val="Open Sans"/>
        <family val="2"/>
      </rPr>
      <t>(ljensen@orioneducation.org</t>
    </r>
    <r>
      <rPr>
        <sz val="8"/>
        <rFont val="Open Sans"/>
        <family val="2"/>
      </rPr>
      <t xml:space="preserve">)
 Clelia McCrory, ESSDACK </t>
    </r>
    <r>
      <rPr>
        <i/>
        <sz val="8"/>
        <rFont val="Open Sans"/>
        <family val="2"/>
      </rPr>
      <t>(cleliamccrory@essdack.org</t>
    </r>
    <r>
      <rPr>
        <sz val="8"/>
        <rFont val="Open Sans"/>
        <family val="2"/>
      </rPr>
      <t xml:space="preserve">) </t>
    </r>
  </si>
  <si>
    <r>
      <rPr>
        <b/>
        <sz val="8"/>
        <rFont val="Open Sans"/>
        <family val="2"/>
      </rPr>
      <t xml:space="preserve">Other Secondary Contacts: </t>
    </r>
    <r>
      <rPr>
        <sz val="8"/>
        <rFont val="Open Sans"/>
        <family val="2"/>
      </rPr>
      <t xml:space="preserve">
Jamie Manhart, Greenbush (</t>
    </r>
    <r>
      <rPr>
        <i/>
        <sz val="8"/>
        <rFont val="Open Sans"/>
        <family val="2"/>
      </rPr>
      <t>jame.manhart@greenbush.org;</t>
    </r>
    <r>
      <rPr>
        <sz val="8"/>
        <rFont val="Open Sans"/>
        <family val="2"/>
      </rPr>
      <t xml:space="preserve">) 
Lori Jensen, ORION (ljensen@orioneducation.org) </t>
    </r>
  </si>
  <si>
    <r>
      <rPr>
        <b/>
        <sz val="8"/>
        <rFont val="Open Sans"/>
        <family val="2"/>
      </rPr>
      <t xml:space="preserve">PostSec. Co-Coordinator: </t>
    </r>
    <r>
      <rPr>
        <sz val="8"/>
        <rFont val="Open Sans"/>
        <family val="2"/>
      </rPr>
      <t xml:space="preserve">
Chris Cannon, Cowley Community College (</t>
    </r>
    <r>
      <rPr>
        <i/>
        <sz val="8"/>
        <rFont val="Open Sans"/>
        <family val="2"/>
      </rPr>
      <t>cannon@cowley.edu</t>
    </r>
    <r>
      <rPr>
        <sz val="8"/>
        <rFont val="Open Sans"/>
        <family val="2"/>
      </rPr>
      <t>)</t>
    </r>
  </si>
  <si>
    <r>
      <rPr>
        <b/>
        <sz val="8"/>
        <rFont val="Open Sans"/>
        <family val="2"/>
      </rPr>
      <t>Secondary Co-Coordinators:</t>
    </r>
    <r>
      <rPr>
        <sz val="8"/>
        <rFont val="Open Sans"/>
        <family val="2"/>
      </rPr>
      <t xml:space="preserve">  
Justin Hogan </t>
    </r>
    <r>
      <rPr>
        <i/>
        <sz val="8"/>
        <rFont val="Open Sans"/>
        <family val="2"/>
      </rPr>
      <t>(justin_hogan@usd465.com</t>
    </r>
    <r>
      <rPr>
        <sz val="8"/>
        <rFont val="Open Sans"/>
        <family val="2"/>
      </rPr>
      <t>) 
Michael Brooks (</t>
    </r>
    <r>
      <rPr>
        <i/>
        <sz val="8"/>
        <rFont val="Open Sans"/>
        <family val="2"/>
      </rPr>
      <t>michaelbrooks@usd470.com</t>
    </r>
    <r>
      <rPr>
        <sz val="8"/>
        <rFont val="Open Sans"/>
        <family val="2"/>
      </rPr>
      <t>)</t>
    </r>
  </si>
  <si>
    <t>Economically Disadv.</t>
  </si>
  <si>
    <t>Individual/ Disabilities</t>
  </si>
  <si>
    <t>Individual/ Di.</t>
  </si>
  <si>
    <r>
      <rPr>
        <b/>
        <sz val="8"/>
        <rFont val="Open Sans"/>
        <family val="2"/>
      </rPr>
      <t>Secondary Co-Coordinator:</t>
    </r>
    <r>
      <rPr>
        <sz val="8"/>
        <rFont val="Open Sans"/>
        <family val="2"/>
      </rPr>
      <t xml:space="preserve">  
Kelly Bielefeld, Wichita USD (</t>
    </r>
    <r>
      <rPr>
        <i/>
        <sz val="8"/>
        <rFont val="Open Sans"/>
        <family val="2"/>
      </rPr>
      <t>kbielefeld@usd259.ne</t>
    </r>
    <r>
      <rPr>
        <sz val="8"/>
        <rFont val="Open Sans"/>
        <family val="2"/>
      </rPr>
      <t>t)</t>
    </r>
  </si>
  <si>
    <t>Valley Ct</t>
  </si>
  <si>
    <t>Workgroup Schools</t>
  </si>
  <si>
    <r>
      <rPr>
        <b/>
        <sz val="8"/>
        <rFont val="Open Sans"/>
        <family val="2"/>
      </rPr>
      <t>Post Secondary Co-</t>
    </r>
    <r>
      <rPr>
        <sz val="8"/>
        <rFont val="Open Sans"/>
        <family val="2"/>
      </rPr>
      <t>Coordinator: Lisa Myers WSU Tech (</t>
    </r>
    <r>
      <rPr>
        <i/>
        <sz val="8"/>
        <rFont val="Open Sans"/>
        <family val="2"/>
      </rPr>
      <t>lmyers1@wsutech.edu</t>
    </r>
    <r>
      <rPr>
        <b/>
        <sz val="8"/>
        <rFont val="Open Sans"/>
        <family val="2"/>
      </rPr>
      <t>)</t>
    </r>
    <r>
      <rPr>
        <sz val="8"/>
        <rFont val="Open Sans"/>
        <family val="2"/>
      </rPr>
      <t xml:space="preserve">
</t>
    </r>
  </si>
  <si>
    <r>
      <rPr>
        <b/>
        <sz val="8"/>
        <rFont val="Open Sans"/>
        <family val="2"/>
      </rPr>
      <t xml:space="preserve">Other Secondary Contacts: 
</t>
    </r>
    <r>
      <rPr>
        <sz val="8"/>
        <rFont val="Open Sans"/>
        <family val="2"/>
      </rPr>
      <t>Jamie Manhart, Greenbush (</t>
    </r>
    <r>
      <rPr>
        <i/>
        <sz val="8"/>
        <rFont val="Open Sans"/>
        <family val="2"/>
      </rPr>
      <t>jamie.manhart@greenbush.org</t>
    </r>
    <r>
      <rPr>
        <sz val="8"/>
        <rFont val="Open Sans"/>
        <family val="2"/>
      </rPr>
      <t>) Lori Jensen, ORION (ljensen@orioneducation.org); Kelly Kitterman, Derby  (kkitterman@usd250.com); Jeremy Willig, Haysville  (jwillig@usd261.com); Melissa Seacat, Valley Center  (melissa.seacat@usd262.net); Julie Cannizzo, Goddard (jcannizzo@goddardusd.com); Shelia Rathbun, Maize (srathbun@usd266.com); Rane Case, Wellington-Mulvane Consortium (rcase@usd353.com)</t>
    </r>
  </si>
  <si>
    <r>
      <t xml:space="preserve">PostSecondary Co-Coordinator: 
</t>
    </r>
    <r>
      <rPr>
        <sz val="8"/>
        <rFont val="Open Sans"/>
        <family val="2"/>
      </rPr>
      <t>Jamie Goering, Butler CC (jgoering@butlercc.edu); 
James Knapp, Salina Tech (james.knapp@salinatech.edu)</t>
    </r>
  </si>
  <si>
    <t xml:space="preserve">Remington </t>
  </si>
  <si>
    <r>
      <rPr>
        <b/>
        <sz val="8"/>
        <rFont val="Open Sans"/>
        <family val="2"/>
      </rPr>
      <t xml:space="preserve">Other Secondary Contacts: 
</t>
    </r>
    <r>
      <rPr>
        <sz val="8"/>
        <rFont val="Open Sans"/>
        <family val="2"/>
      </rPr>
      <t>Jamie Manhart, Greenbush (</t>
    </r>
    <r>
      <rPr>
        <i/>
        <sz val="8"/>
        <rFont val="Open Sans"/>
        <family val="2"/>
      </rPr>
      <t>jamie.manhart@greenbush.org</t>
    </r>
    <r>
      <rPr>
        <sz val="8"/>
        <rFont val="Open Sans"/>
        <family val="2"/>
      </rPr>
      <t>) 
Lori Jensen, ORION (ljensen@orioneducation.org); 
Kelly Kitterman, Derby  (kkitterman@usd250.com); 
Jeremy Willig, Haysville  (jwillig@usd261.com); 
Melissa Seacat, Valley Center  (melissa.seacat@usd262.net);
 Julie Cannizzo, Goddard (jcannizzo@goddardusd.com);
 Shelia Rathbun, Maize (srathbun@usd266.com);
 Rane Case, Wellington-Mulvane Consortium (rcase@usd353.com)</t>
    </r>
  </si>
  <si>
    <t xml:space="preserve">Special Pop. Performance </t>
  </si>
  <si>
    <t>Non- Trad. Concen.</t>
  </si>
  <si>
    <t xml:space="preserve">Post Sec. </t>
  </si>
  <si>
    <t>Non-Trad. Conc</t>
  </si>
  <si>
    <t>Surplus  or GAP</t>
  </si>
  <si>
    <t>Special Populations Performance for Winfield Work Group</t>
  </si>
  <si>
    <t>Special Populations Performance for Wichita Work Group</t>
  </si>
  <si>
    <t>Special Populations Performance for El Dorado Work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</si>
</sst>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Open Sans"/>
      <family val="2"/>
    </font>
    <font>
      <sz val="10"/>
      <color theme="1"/>
      <name val="Open Sans Light"/>
      <family val="2"/>
    </font>
    <font>
      <sz val="10"/>
      <color theme="1"/>
      <name val="Calibri"/>
      <family val="2"/>
      <scheme val="minor"/>
    </font>
    <font>
      <sz val="10"/>
      <name val="Open Sans"/>
      <family val="2"/>
    </font>
    <font>
      <sz val="10"/>
      <color theme="1"/>
      <name val="Open Sans"/>
      <family val="2"/>
    </font>
    <font>
      <sz val="10"/>
      <name val="Calibri"/>
      <family val="2"/>
      <scheme val="minor"/>
    </font>
    <font>
      <sz val="10"/>
      <color indexed="8"/>
      <name val="Open Sans"/>
      <family val="2"/>
    </font>
    <font>
      <b/>
      <sz val="10"/>
      <color indexed="8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9"/>
      <color theme="1"/>
      <name val="Open Sans"/>
      <family val="2"/>
    </font>
    <font>
      <b/>
      <sz val="9"/>
      <color rgb="FFFF0000"/>
      <name val="Open Sans"/>
      <family val="2"/>
    </font>
    <font>
      <sz val="9"/>
      <color theme="1"/>
      <name val="Open Sans"/>
      <family val="2"/>
    </font>
    <font>
      <b/>
      <sz val="9"/>
      <color indexed="8"/>
      <name val="Open Sans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Open Sans"/>
      <family val="2"/>
    </font>
    <font>
      <sz val="8"/>
      <name val="Open Sans"/>
      <family val="2"/>
    </font>
    <font>
      <i/>
      <sz val="8"/>
      <name val="Open Sans"/>
      <family val="2"/>
    </font>
    <font>
      <b/>
      <sz val="10"/>
      <color theme="1"/>
      <name val="Open Sans"/>
      <family val="2"/>
    </font>
    <font>
      <b/>
      <sz val="10"/>
      <color rgb="FFFF0000"/>
      <name val="Open Sans"/>
      <family val="2"/>
    </font>
    <font>
      <b/>
      <sz val="12"/>
      <name val="Open Sans"/>
      <family val="2"/>
    </font>
    <font>
      <b/>
      <sz val="12"/>
      <color indexed="8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11" fillId="14" borderId="7" xfId="0" applyFont="1" applyFill="1" applyBorder="1" applyAlignment="1">
      <alignment horizontal="left" vertical="top" wrapText="1"/>
    </xf>
    <xf numFmtId="0" fontId="12" fillId="15" borderId="1" xfId="0" applyFont="1" applyFill="1" applyBorder="1" applyAlignment="1">
      <alignment horizontal="left" vertical="top" wrapText="1"/>
    </xf>
    <xf numFmtId="0" fontId="11" fillId="16" borderId="7" xfId="0" applyFont="1" applyFill="1" applyBorder="1" applyAlignment="1">
      <alignment horizontal="left" vertical="top" wrapText="1"/>
    </xf>
    <xf numFmtId="0" fontId="12" fillId="17" borderId="1" xfId="0" applyFont="1" applyFill="1" applyBorder="1" applyAlignment="1">
      <alignment horizontal="left" vertical="top" wrapText="1"/>
    </xf>
    <xf numFmtId="0" fontId="11" fillId="18" borderId="7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right" vertical="top"/>
    </xf>
    <xf numFmtId="0" fontId="8" fillId="0" borderId="0" xfId="0" applyFont="1"/>
    <xf numFmtId="0" fontId="6" fillId="0" borderId="0" xfId="0" applyFont="1" applyBorder="1" applyAlignment="1">
      <alignment horizontal="left" vertical="top" wrapText="1"/>
    </xf>
    <xf numFmtId="0" fontId="10" fillId="19" borderId="11" xfId="0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/>
    </xf>
    <xf numFmtId="0" fontId="3" fillId="21" borderId="11" xfId="0" applyFont="1" applyFill="1" applyBorder="1" applyAlignment="1">
      <alignment horizontal="right" vertical="top" wrapText="1"/>
    </xf>
    <xf numFmtId="0" fontId="7" fillId="0" borderId="0" xfId="0" applyFont="1"/>
    <xf numFmtId="0" fontId="12" fillId="6" borderId="21" xfId="0" applyFont="1" applyFill="1" applyBorder="1" applyAlignment="1">
      <alignment horizontal="left" vertical="top" wrapText="1"/>
    </xf>
    <xf numFmtId="0" fontId="12" fillId="6" borderId="22" xfId="0" applyFont="1" applyFill="1" applyBorder="1" applyAlignment="1">
      <alignment horizontal="left" vertical="top" wrapText="1"/>
    </xf>
    <xf numFmtId="0" fontId="15" fillId="22" borderId="4" xfId="0" applyFont="1" applyFill="1" applyBorder="1"/>
    <xf numFmtId="0" fontId="15" fillId="21" borderId="7" xfId="0" applyFont="1" applyFill="1" applyBorder="1"/>
    <xf numFmtId="0" fontId="8" fillId="0" borderId="0" xfId="0" applyFont="1" applyFill="1" applyBorder="1"/>
    <xf numFmtId="0" fontId="20" fillId="0" borderId="0" xfId="0" applyFont="1" applyBorder="1" applyAlignment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0" fontId="3" fillId="5" borderId="33" xfId="0" applyFont="1" applyFill="1" applyBorder="1" applyAlignment="1">
      <alignment horizontal="left" vertical="top" wrapText="1"/>
    </xf>
    <xf numFmtId="0" fontId="3" fillId="6" borderId="31" xfId="0" applyFont="1" applyFill="1" applyBorder="1" applyAlignment="1">
      <alignment horizontal="left" vertical="top" wrapText="1"/>
    </xf>
    <xf numFmtId="0" fontId="23" fillId="6" borderId="31" xfId="0" applyFont="1" applyFill="1" applyBorder="1" applyAlignment="1">
      <alignment horizontal="left" vertical="top" wrapText="1"/>
    </xf>
    <xf numFmtId="0" fontId="22" fillId="0" borderId="8" xfId="0" applyFont="1" applyBorder="1" applyAlignment="1">
      <alignment horizontal="left" wrapText="1"/>
    </xf>
    <xf numFmtId="2" fontId="22" fillId="0" borderId="8" xfId="0" applyNumberFormat="1" applyFont="1" applyBorder="1" applyAlignment="1">
      <alignment horizontal="left" wrapText="1"/>
    </xf>
    <xf numFmtId="0" fontId="3" fillId="7" borderId="1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0" fontId="23" fillId="8" borderId="7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6" fillId="10" borderId="7" xfId="0" applyFont="1" applyFill="1" applyBorder="1" applyAlignment="1">
      <alignment horizontal="left" vertical="top" wrapText="1"/>
    </xf>
    <xf numFmtId="0" fontId="23" fillId="10" borderId="7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6" fillId="12" borderId="7" xfId="0" applyFont="1" applyFill="1" applyBorder="1" applyAlignment="1">
      <alignment horizontal="left" vertical="top" wrapText="1"/>
    </xf>
    <xf numFmtId="0" fontId="23" fillId="12" borderId="7" xfId="0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6" fillId="14" borderId="7" xfId="0" applyFont="1" applyFill="1" applyBorder="1" applyAlignment="1">
      <alignment horizontal="left" vertical="top" wrapText="1"/>
    </xf>
    <xf numFmtId="0" fontId="23" fillId="14" borderId="7" xfId="0" applyFont="1" applyFill="1" applyBorder="1" applyAlignment="1">
      <alignment horizontal="left" vertical="top" wrapText="1"/>
    </xf>
    <xf numFmtId="0" fontId="3" fillId="15" borderId="1" xfId="0" applyFont="1" applyFill="1" applyBorder="1" applyAlignment="1">
      <alignment horizontal="left" vertical="top" wrapText="1"/>
    </xf>
    <xf numFmtId="0" fontId="6" fillId="16" borderId="7" xfId="0" applyFont="1" applyFill="1" applyBorder="1" applyAlignment="1">
      <alignment horizontal="left" vertical="top" wrapText="1"/>
    </xf>
    <xf numFmtId="0" fontId="23" fillId="16" borderId="7" xfId="0" applyFont="1" applyFill="1" applyBorder="1" applyAlignment="1">
      <alignment horizontal="left" vertical="top" wrapText="1"/>
    </xf>
    <xf numFmtId="0" fontId="3" fillId="17" borderId="1" xfId="0" applyFont="1" applyFill="1" applyBorder="1" applyAlignment="1">
      <alignment horizontal="left" vertical="top" wrapText="1"/>
    </xf>
    <xf numFmtId="0" fontId="6" fillId="18" borderId="7" xfId="0" applyFont="1" applyFill="1" applyBorder="1" applyAlignment="1">
      <alignment horizontal="left" vertical="top" wrapText="1"/>
    </xf>
    <xf numFmtId="0" fontId="23" fillId="18" borderId="7" xfId="0" applyFont="1" applyFill="1" applyBorder="1" applyAlignment="1">
      <alignment horizontal="left" vertical="top" wrapText="1"/>
    </xf>
    <xf numFmtId="0" fontId="22" fillId="23" borderId="1" xfId="0" applyFont="1" applyFill="1" applyBorder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6" fillId="5" borderId="23" xfId="0" applyFont="1" applyFill="1" applyBorder="1" applyAlignment="1">
      <alignment horizontal="left" vertical="top"/>
    </xf>
    <xf numFmtId="0" fontId="6" fillId="5" borderId="24" xfId="0" applyFont="1" applyFill="1" applyBorder="1" applyAlignment="1">
      <alignment horizontal="left" vertical="top" wrapText="1"/>
    </xf>
    <xf numFmtId="2" fontId="12" fillId="22" borderId="5" xfId="0" applyNumberFormat="1" applyFont="1" applyFill="1" applyBorder="1"/>
    <xf numFmtId="2" fontId="12" fillId="22" borderId="6" xfId="0" applyNumberFormat="1" applyFont="1" applyFill="1" applyBorder="1"/>
    <xf numFmtId="2" fontId="12" fillId="21" borderId="21" xfId="0" applyNumberFormat="1" applyFont="1" applyFill="1" applyBorder="1"/>
    <xf numFmtId="2" fontId="12" fillId="21" borderId="22" xfId="0" applyNumberFormat="1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0" fontId="23" fillId="6" borderId="2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2" fontId="22" fillId="0" borderId="0" xfId="0" applyNumberFormat="1" applyFont="1" applyBorder="1" applyAlignment="1">
      <alignment horizontal="left" wrapText="1"/>
    </xf>
    <xf numFmtId="0" fontId="7" fillId="0" borderId="0" xfId="0" applyFont="1" applyFill="1"/>
    <xf numFmtId="1" fontId="7" fillId="0" borderId="0" xfId="0" applyNumberFormat="1" applyFont="1" applyFill="1" applyBorder="1" applyAlignment="1">
      <alignment horizontal="left" vertical="top"/>
    </xf>
    <xf numFmtId="0" fontId="3" fillId="9" borderId="30" xfId="0" applyFont="1" applyFill="1" applyBorder="1" applyAlignment="1">
      <alignment horizontal="left" vertical="top" wrapText="1"/>
    </xf>
    <xf numFmtId="0" fontId="23" fillId="10" borderId="31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0" xfId="0" applyFont="1" applyBorder="1"/>
    <xf numFmtId="0" fontId="3" fillId="15" borderId="30" xfId="0" applyFont="1" applyFill="1" applyBorder="1" applyAlignment="1">
      <alignment horizontal="left" vertical="top" wrapText="1"/>
    </xf>
    <xf numFmtId="0" fontId="6" fillId="16" borderId="31" xfId="0" applyFont="1" applyFill="1" applyBorder="1" applyAlignment="1">
      <alignment horizontal="left" vertical="top" wrapText="1"/>
    </xf>
    <xf numFmtId="0" fontId="6" fillId="18" borderId="3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" fontId="7" fillId="0" borderId="21" xfId="0" applyNumberFormat="1" applyFont="1" applyBorder="1" applyAlignment="1">
      <alignment horizontal="left" vertical="top"/>
    </xf>
    <xf numFmtId="1" fontId="7" fillId="0" borderId="22" xfId="0" applyNumberFormat="1" applyFont="1" applyBorder="1" applyAlignment="1">
      <alignment horizontal="left" vertical="top"/>
    </xf>
    <xf numFmtId="1" fontId="23" fillId="0" borderId="8" xfId="0" applyNumberFormat="1" applyFont="1" applyBorder="1" applyAlignment="1">
      <alignment horizontal="left" vertical="top"/>
    </xf>
    <xf numFmtId="0" fontId="23" fillId="17" borderId="1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left" wrapText="1"/>
    </xf>
    <xf numFmtId="1" fontId="15" fillId="0" borderId="2" xfId="0" applyNumberFormat="1" applyFont="1" applyBorder="1" applyAlignment="1">
      <alignment horizontal="left" vertical="top"/>
    </xf>
    <xf numFmtId="1" fontId="15" fillId="0" borderId="3" xfId="0" applyNumberFormat="1" applyFont="1" applyBorder="1" applyAlignment="1">
      <alignment horizontal="left" vertical="top"/>
    </xf>
    <xf numFmtId="1" fontId="15" fillId="0" borderId="22" xfId="0" applyNumberFormat="1" applyFont="1" applyBorder="1" applyAlignment="1">
      <alignment horizontal="left" vertical="top"/>
    </xf>
    <xf numFmtId="0" fontId="12" fillId="11" borderId="32" xfId="0" applyFont="1" applyFill="1" applyBorder="1" applyAlignment="1">
      <alignment horizontal="left" vertical="top" wrapText="1"/>
    </xf>
    <xf numFmtId="0" fontId="11" fillId="12" borderId="39" xfId="0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 wrapText="1"/>
    </xf>
    <xf numFmtId="1" fontId="15" fillId="0" borderId="8" xfId="0" applyNumberFormat="1" applyFont="1" applyFill="1" applyBorder="1" applyAlignment="1">
      <alignment horizontal="left" vertical="top"/>
    </xf>
    <xf numFmtId="1" fontId="15" fillId="0" borderId="41" xfId="0" applyNumberFormat="1" applyFont="1" applyFill="1" applyBorder="1" applyAlignment="1">
      <alignment horizontal="left" vertical="top"/>
    </xf>
    <xf numFmtId="1" fontId="15" fillId="0" borderId="21" xfId="0" applyNumberFormat="1" applyFont="1" applyBorder="1" applyAlignment="1">
      <alignment horizontal="left" vertical="top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8" fillId="0" borderId="0" xfId="0" applyFont="1"/>
    <xf numFmtId="0" fontId="15" fillId="0" borderId="0" xfId="0" applyFont="1"/>
    <xf numFmtId="0" fontId="15" fillId="0" borderId="0" xfId="0" applyFont="1" applyFill="1"/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wrapText="1"/>
    </xf>
    <xf numFmtId="0" fontId="11" fillId="0" borderId="26" xfId="0" applyFont="1" applyBorder="1" applyAlignment="1">
      <alignment horizontal="right" vertical="top" wrapText="1"/>
    </xf>
    <xf numFmtId="2" fontId="14" fillId="21" borderId="21" xfId="0" applyNumberFormat="1" applyFont="1" applyFill="1" applyBorder="1"/>
    <xf numFmtId="0" fontId="14" fillId="14" borderId="7" xfId="0" applyFont="1" applyFill="1" applyBorder="1" applyAlignment="1">
      <alignment horizontal="left" vertical="top" wrapText="1"/>
    </xf>
    <xf numFmtId="0" fontId="14" fillId="12" borderId="39" xfId="0" applyFont="1" applyFill="1" applyBorder="1" applyAlignment="1">
      <alignment horizontal="left" vertical="top" wrapText="1"/>
    </xf>
    <xf numFmtId="0" fontId="14" fillId="8" borderId="7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horizontal="left" vertical="top" wrapText="1"/>
    </xf>
    <xf numFmtId="0" fontId="14" fillId="16" borderId="7" xfId="0" applyFont="1" applyFill="1" applyBorder="1" applyAlignment="1">
      <alignment horizontal="left" vertical="top" wrapText="1"/>
    </xf>
    <xf numFmtId="0" fontId="14" fillId="18" borderId="7" xfId="0" applyFont="1" applyFill="1" applyBorder="1" applyAlignment="1">
      <alignment horizontal="left" vertical="top" wrapText="1"/>
    </xf>
    <xf numFmtId="0" fontId="13" fillId="3" borderId="42" xfId="0" applyFont="1" applyFill="1" applyBorder="1" applyAlignment="1">
      <alignment horizontal="left" vertical="top" wrapText="1"/>
    </xf>
    <xf numFmtId="0" fontId="12" fillId="3" borderId="28" xfId="3" applyFont="1" applyFill="1" applyBorder="1" applyAlignment="1">
      <alignment horizontal="left" vertical="top" wrapText="1"/>
    </xf>
    <xf numFmtId="0" fontId="12" fillId="3" borderId="10" xfId="3" applyFont="1" applyFill="1" applyBorder="1" applyAlignment="1">
      <alignment horizontal="left" vertical="top" wrapText="1"/>
    </xf>
    <xf numFmtId="0" fontId="12" fillId="3" borderId="11" xfId="3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2" fontId="14" fillId="21" borderId="22" xfId="0" applyNumberFormat="1" applyFont="1" applyFill="1" applyBorder="1" applyAlignment="1">
      <alignment horizontal="righ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wrapText="1"/>
    </xf>
    <xf numFmtId="164" fontId="22" fillId="21" borderId="38" xfId="1" applyNumberFormat="1" applyFont="1" applyFill="1" applyBorder="1" applyAlignment="1">
      <alignment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5" borderId="2" xfId="0" applyFont="1" applyFill="1" applyBorder="1" applyAlignment="1" applyProtection="1">
      <alignment horizontal="right" vertical="top" wrapText="1" readingOrder="1"/>
      <protection locked="0"/>
    </xf>
    <xf numFmtId="0" fontId="12" fillId="5" borderId="3" xfId="0" applyFont="1" applyFill="1" applyBorder="1" applyAlignment="1" applyProtection="1">
      <alignment horizontal="right" vertical="top" wrapText="1" readingOrder="1"/>
      <protection locked="0"/>
    </xf>
    <xf numFmtId="0" fontId="12" fillId="5" borderId="7" xfId="0" applyFont="1" applyFill="1" applyBorder="1" applyAlignment="1">
      <alignment horizontal="left" vertical="top" wrapText="1"/>
    </xf>
    <xf numFmtId="0" fontId="12" fillId="5" borderId="21" xfId="0" applyFont="1" applyFill="1" applyBorder="1" applyAlignment="1" applyProtection="1">
      <alignment horizontal="right" vertical="top" wrapText="1" readingOrder="1"/>
      <protection locked="0"/>
    </xf>
    <xf numFmtId="0" fontId="12" fillId="5" borderId="22" xfId="0" applyFont="1" applyFill="1" applyBorder="1" applyAlignment="1" applyProtection="1">
      <alignment horizontal="right" vertical="top" wrapText="1" readingOrder="1"/>
      <protection locked="0"/>
    </xf>
    <xf numFmtId="0" fontId="12" fillId="22" borderId="32" xfId="0" applyFont="1" applyFill="1" applyBorder="1" applyAlignment="1">
      <alignment horizontal="left" vertical="top" wrapText="1"/>
    </xf>
    <xf numFmtId="2" fontId="12" fillId="22" borderId="2" xfId="2" applyNumberFormat="1" applyFont="1" applyFill="1" applyBorder="1" applyAlignment="1">
      <alignment horizontal="right" vertical="top" wrapText="1"/>
    </xf>
    <xf numFmtId="2" fontId="12" fillId="22" borderId="3" xfId="2" applyNumberFormat="1" applyFont="1" applyFill="1" applyBorder="1" applyAlignment="1">
      <alignment horizontal="right" vertical="top" wrapText="1"/>
    </xf>
    <xf numFmtId="0" fontId="12" fillId="21" borderId="7" xfId="0" applyFont="1" applyFill="1" applyBorder="1" applyAlignment="1">
      <alignment horizontal="left" vertical="top" wrapText="1"/>
    </xf>
    <xf numFmtId="2" fontId="13" fillId="21" borderId="21" xfId="0" applyNumberFormat="1" applyFont="1" applyFill="1" applyBorder="1" applyAlignment="1">
      <alignment horizontal="right" vertical="top" wrapText="1"/>
    </xf>
    <xf numFmtId="2" fontId="13" fillId="21" borderId="22" xfId="0" applyNumberFormat="1" applyFont="1" applyFill="1" applyBorder="1" applyAlignment="1">
      <alignment horizontal="right" vertical="top" wrapText="1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/>
    <xf numFmtId="0" fontId="6" fillId="0" borderId="26" xfId="0" applyFont="1" applyBorder="1" applyAlignment="1">
      <alignment horizontal="right" vertical="top"/>
    </xf>
    <xf numFmtId="2" fontId="12" fillId="6" borderId="5" xfId="2" applyNumberFormat="1" applyFont="1" applyFill="1" applyBorder="1" applyAlignment="1" applyProtection="1">
      <alignment horizontal="right" vertical="top" wrapText="1" readingOrder="1"/>
      <protection locked="0"/>
    </xf>
    <xf numFmtId="0" fontId="11" fillId="5" borderId="1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2" fontId="12" fillId="6" borderId="6" xfId="2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6" xfId="0" applyFont="1" applyFill="1" applyBorder="1" applyAlignment="1" applyProtection="1">
      <alignment horizontal="right" vertical="top" wrapText="1" readingOrder="1"/>
      <protection locked="0"/>
    </xf>
    <xf numFmtId="0" fontId="9" fillId="0" borderId="6" xfId="0" applyFont="1" applyFill="1" applyBorder="1" applyAlignment="1" applyProtection="1">
      <alignment vertical="top" wrapText="1" readingOrder="1"/>
      <protection locked="0"/>
    </xf>
    <xf numFmtId="0" fontId="9" fillId="0" borderId="3" xfId="0" applyFont="1" applyFill="1" applyBorder="1" applyAlignment="1" applyProtection="1">
      <alignment horizontal="right" vertical="top" wrapText="1" readingOrder="1"/>
      <protection locked="0"/>
    </xf>
    <xf numFmtId="0" fontId="9" fillId="0" borderId="22" xfId="0" applyFont="1" applyFill="1" applyBorder="1" applyAlignment="1" applyProtection="1">
      <alignment horizontal="right" vertical="top" wrapText="1" readingOrder="1"/>
      <protection locked="0"/>
    </xf>
    <xf numFmtId="0" fontId="3" fillId="8" borderId="7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0" fontId="3" fillId="14" borderId="7" xfId="0" applyFont="1" applyFill="1" applyBorder="1" applyAlignment="1">
      <alignment horizontal="left" vertical="top" wrapText="1"/>
    </xf>
    <xf numFmtId="1" fontId="22" fillId="0" borderId="8" xfId="0" applyNumberFormat="1" applyFont="1" applyBorder="1" applyAlignment="1">
      <alignment horizontal="left" vertical="top"/>
    </xf>
    <xf numFmtId="0" fontId="3" fillId="16" borderId="7" xfId="0" applyFont="1" applyFill="1" applyBorder="1" applyAlignment="1">
      <alignment horizontal="left" vertical="top" wrapText="1"/>
    </xf>
    <xf numFmtId="0" fontId="3" fillId="18" borderId="7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/>
    </xf>
    <xf numFmtId="0" fontId="3" fillId="24" borderId="7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right" wrapText="1"/>
    </xf>
    <xf numFmtId="0" fontId="7" fillId="0" borderId="34" xfId="0" applyFont="1" applyBorder="1" applyAlignment="1">
      <alignment horizontal="right" wrapText="1"/>
    </xf>
    <xf numFmtId="164" fontId="22" fillId="21" borderId="11" xfId="1" applyNumberFormat="1" applyFont="1" applyFill="1" applyBorder="1" applyAlignment="1">
      <alignment wrapText="1"/>
    </xf>
    <xf numFmtId="0" fontId="6" fillId="5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2" fillId="21" borderId="32" xfId="0" applyFont="1" applyFill="1" applyBorder="1" applyAlignment="1">
      <alignment horizontal="left" vertical="top" wrapText="1"/>
    </xf>
    <xf numFmtId="2" fontId="12" fillId="21" borderId="2" xfId="2" applyNumberFormat="1" applyFont="1" applyFill="1" applyBorder="1" applyAlignment="1">
      <alignment horizontal="right" vertical="top" wrapText="1"/>
    </xf>
    <xf numFmtId="2" fontId="12" fillId="21" borderId="3" xfId="2" applyNumberFormat="1" applyFont="1" applyFill="1" applyBorder="1" applyAlignment="1">
      <alignment horizontal="right" vertical="top" wrapText="1"/>
    </xf>
    <xf numFmtId="0" fontId="12" fillId="20" borderId="7" xfId="0" applyFont="1" applyFill="1" applyBorder="1" applyAlignment="1">
      <alignment horizontal="left" vertical="top" wrapText="1"/>
    </xf>
    <xf numFmtId="2" fontId="13" fillId="20" borderId="21" xfId="0" applyNumberFormat="1" applyFont="1" applyFill="1" applyBorder="1" applyAlignment="1">
      <alignment horizontal="right" vertical="top" wrapText="1"/>
    </xf>
    <xf numFmtId="2" fontId="13" fillId="20" borderId="22" xfId="0" applyNumberFormat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0" fillId="19" borderId="50" xfId="0" applyFont="1" applyFill="1" applyBorder="1" applyAlignment="1" applyProtection="1">
      <alignment horizontal="center" vertical="top" wrapText="1" readingOrder="1"/>
      <protection locked="0"/>
    </xf>
    <xf numFmtId="0" fontId="10" fillId="19" borderId="14" xfId="0" applyFont="1" applyFill="1" applyBorder="1" applyAlignment="1" applyProtection="1">
      <alignment horizontal="center" vertical="top" wrapText="1" readingOrder="1"/>
      <protection locked="0"/>
    </xf>
    <xf numFmtId="0" fontId="6" fillId="0" borderId="13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3" fillId="17" borderId="32" xfId="0" applyFont="1" applyFill="1" applyBorder="1" applyAlignment="1">
      <alignment horizontal="center" vertical="top" wrapText="1"/>
    </xf>
    <xf numFmtId="0" fontId="3" fillId="17" borderId="44" xfId="0" applyFont="1" applyFill="1" applyBorder="1" applyAlignment="1">
      <alignment horizontal="center" vertical="top" wrapText="1"/>
    </xf>
    <xf numFmtId="0" fontId="3" fillId="17" borderId="48" xfId="0" applyFont="1" applyFill="1" applyBorder="1" applyAlignment="1">
      <alignment horizontal="center" vertical="top" wrapText="1"/>
    </xf>
    <xf numFmtId="1" fontId="7" fillId="0" borderId="49" xfId="0" applyNumberFormat="1" applyFont="1" applyBorder="1" applyAlignment="1">
      <alignment horizontal="center" vertical="top"/>
    </xf>
    <xf numFmtId="1" fontId="7" fillId="0" borderId="44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>
      <alignment horizontal="center" vertical="top"/>
    </xf>
    <xf numFmtId="0" fontId="6" fillId="5" borderId="34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top" wrapText="1"/>
    </xf>
    <xf numFmtId="0" fontId="19" fillId="0" borderId="9" xfId="0" applyFont="1" applyBorder="1" applyAlignment="1" applyProtection="1">
      <alignment horizontal="center" vertical="top" wrapText="1" readingOrder="1"/>
      <protection locked="0"/>
    </xf>
    <xf numFmtId="0" fontId="19" fillId="0" borderId="10" xfId="0" applyFont="1" applyBorder="1" applyAlignment="1" applyProtection="1">
      <alignment horizontal="center" vertical="top" wrapText="1" readingOrder="1"/>
      <protection locked="0"/>
    </xf>
    <xf numFmtId="0" fontId="19" fillId="0" borderId="11" xfId="0" applyFont="1" applyBorder="1" applyAlignment="1" applyProtection="1">
      <alignment horizontal="center" vertical="top" wrapText="1" readingOrder="1"/>
      <protection locked="0"/>
    </xf>
    <xf numFmtId="0" fontId="12" fillId="0" borderId="26" xfId="0" applyFont="1" applyBorder="1" applyAlignment="1" applyProtection="1">
      <alignment horizontal="right" vertical="top" wrapText="1" readingOrder="1"/>
      <protection locked="0"/>
    </xf>
    <xf numFmtId="0" fontId="12" fillId="0" borderId="27" xfId="0" applyFont="1" applyBorder="1" applyAlignment="1" applyProtection="1">
      <alignment horizontal="right" vertical="top" wrapText="1" readingOrder="1"/>
      <protection locked="0"/>
    </xf>
    <xf numFmtId="0" fontId="20" fillId="0" borderId="9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6" fillId="19" borderId="25" xfId="0" applyFont="1" applyFill="1" applyBorder="1" applyAlignment="1" applyProtection="1">
      <alignment horizontal="center" vertical="top" wrapText="1" readingOrder="1"/>
      <protection locked="0"/>
    </xf>
    <xf numFmtId="0" fontId="16" fillId="19" borderId="26" xfId="0" applyFont="1" applyFill="1" applyBorder="1" applyAlignment="1" applyProtection="1">
      <alignment horizontal="center" vertical="top" wrapText="1" readingOrder="1"/>
      <protection locked="0"/>
    </xf>
    <xf numFmtId="0" fontId="16" fillId="19" borderId="27" xfId="0" applyFont="1" applyFill="1" applyBorder="1" applyAlignment="1" applyProtection="1">
      <alignment horizontal="center" vertical="top" wrapText="1" readingOrder="1"/>
      <protection locked="0"/>
    </xf>
    <xf numFmtId="0" fontId="6" fillId="5" borderId="5" xfId="0" applyFont="1" applyFill="1" applyBorder="1" applyAlignment="1">
      <alignment horizontal="center" vertical="top" wrapText="1"/>
    </xf>
    <xf numFmtId="0" fontId="10" fillId="19" borderId="13" xfId="0" applyFont="1" applyFill="1" applyBorder="1" applyAlignment="1" applyProtection="1">
      <alignment horizontal="center" vertical="top" wrapText="1" readingOrder="1"/>
      <protection locked="0"/>
    </xf>
    <xf numFmtId="0" fontId="10" fillId="19" borderId="29" xfId="0" applyFont="1" applyFill="1" applyBorder="1" applyAlignment="1" applyProtection="1">
      <alignment horizontal="center" vertical="top" wrapText="1" readingOrder="1"/>
      <protection locked="0"/>
    </xf>
    <xf numFmtId="0" fontId="10" fillId="19" borderId="20" xfId="0" applyFont="1" applyFill="1" applyBorder="1" applyAlignment="1" applyProtection="1">
      <alignment horizontal="center" vertical="top" wrapText="1" readingOrder="1"/>
      <protection locked="0"/>
    </xf>
    <xf numFmtId="0" fontId="22" fillId="21" borderId="25" xfId="0" applyFont="1" applyFill="1" applyBorder="1" applyAlignment="1">
      <alignment horizontal="left" wrapText="1"/>
    </xf>
    <xf numFmtId="0" fontId="22" fillId="21" borderId="28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4" fillId="25" borderId="36" xfId="0" applyFont="1" applyFill="1" applyBorder="1" applyAlignment="1">
      <alignment horizontal="center" vertical="top" wrapText="1"/>
    </xf>
    <xf numFmtId="0" fontId="24" fillId="25" borderId="37" xfId="0" applyFont="1" applyFill="1" applyBorder="1" applyAlignment="1">
      <alignment horizontal="center" vertical="top" wrapText="1"/>
    </xf>
    <xf numFmtId="0" fontId="24" fillId="25" borderId="38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9" fillId="0" borderId="5" xfId="0" applyFont="1" applyBorder="1" applyAlignment="1" applyProtection="1">
      <alignment horizontal="left" vertical="top" wrapText="1" readingOrder="1"/>
      <protection locked="0"/>
    </xf>
    <xf numFmtId="0" fontId="22" fillId="23" borderId="32" xfId="0" applyFont="1" applyFill="1" applyBorder="1" applyAlignment="1">
      <alignment horizontal="center" wrapText="1"/>
    </xf>
    <xf numFmtId="0" fontId="22" fillId="23" borderId="44" xfId="0" applyFont="1" applyFill="1" applyBorder="1" applyAlignment="1">
      <alignment horizontal="center" wrapText="1"/>
    </xf>
    <xf numFmtId="0" fontId="22" fillId="23" borderId="45" xfId="0" applyFont="1" applyFill="1" applyBorder="1" applyAlignment="1">
      <alignment horizontal="center" wrapText="1"/>
    </xf>
    <xf numFmtId="0" fontId="3" fillId="24" borderId="39" xfId="0" applyFont="1" applyFill="1" applyBorder="1" applyAlignment="1">
      <alignment horizontal="center" wrapText="1"/>
    </xf>
    <xf numFmtId="0" fontId="3" fillId="24" borderId="46" xfId="0" applyFont="1" applyFill="1" applyBorder="1" applyAlignment="1">
      <alignment horizontal="center" wrapText="1"/>
    </xf>
    <xf numFmtId="0" fontId="3" fillId="24" borderId="47" xfId="0" applyFont="1" applyFill="1" applyBorder="1" applyAlignment="1">
      <alignment horizontal="center" wrapText="1"/>
    </xf>
    <xf numFmtId="0" fontId="20" fillId="0" borderId="15" xfId="0" applyFont="1" applyBorder="1" applyAlignment="1" applyProtection="1">
      <alignment horizontal="center" vertical="top" wrapText="1" readingOrder="1"/>
      <protection locked="0"/>
    </xf>
    <xf numFmtId="0" fontId="20" fillId="0" borderId="16" xfId="0" applyFont="1" applyBorder="1" applyAlignment="1" applyProtection="1">
      <alignment horizontal="center" vertical="top" wrapText="1" readingOrder="1"/>
      <protection locked="0"/>
    </xf>
    <xf numFmtId="0" fontId="20" fillId="0" borderId="17" xfId="0" applyFont="1" applyBorder="1" applyAlignment="1" applyProtection="1">
      <alignment horizontal="center" vertical="top" wrapText="1" readingOrder="1"/>
      <protection locked="0"/>
    </xf>
    <xf numFmtId="0" fontId="20" fillId="0" borderId="19" xfId="0" applyFont="1" applyBorder="1" applyAlignment="1" applyProtection="1">
      <alignment horizontal="center" vertical="top" wrapText="1" readingOrder="1"/>
      <protection locked="0"/>
    </xf>
    <xf numFmtId="0" fontId="3" fillId="21" borderId="9" xfId="0" applyFont="1" applyFill="1" applyBorder="1" applyAlignment="1">
      <alignment horizontal="left" vertical="top" wrapText="1"/>
    </xf>
    <xf numFmtId="0" fontId="3" fillId="21" borderId="10" xfId="0" applyFont="1" applyFill="1" applyBorder="1" applyAlignment="1">
      <alignment horizontal="left" vertical="top" wrapText="1"/>
    </xf>
    <xf numFmtId="0" fontId="9" fillId="0" borderId="4" xfId="0" applyFont="1" applyFill="1" applyBorder="1" applyAlignment="1" applyProtection="1">
      <alignment horizontal="left" vertical="top" wrapText="1" readingOrder="1"/>
      <protection locked="0"/>
    </xf>
    <xf numFmtId="0" fontId="9" fillId="0" borderId="5" xfId="0" applyFont="1" applyFill="1" applyBorder="1" applyAlignment="1" applyProtection="1">
      <alignment horizontal="left" vertical="top" wrapText="1" readingOrder="1"/>
      <protection locked="0"/>
    </xf>
    <xf numFmtId="0" fontId="9" fillId="0" borderId="7" xfId="0" applyFont="1" applyBorder="1" applyAlignment="1" applyProtection="1">
      <alignment horizontal="left" vertical="top" wrapText="1" readingOrder="1"/>
      <protection locked="0"/>
    </xf>
    <xf numFmtId="0" fontId="9" fillId="0" borderId="21" xfId="0" applyFont="1" applyBorder="1" applyAlignment="1" applyProtection="1">
      <alignment horizontal="left" vertical="top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2" xfId="0" applyFont="1" applyBorder="1" applyAlignment="1" applyProtection="1">
      <alignment horizontal="left" vertical="top" wrapText="1" readingOrder="1"/>
      <protection locked="0"/>
    </xf>
    <xf numFmtId="0" fontId="9" fillId="0" borderId="43" xfId="0" applyFont="1" applyBorder="1" applyAlignment="1" applyProtection="1">
      <alignment horizontal="left" vertical="top" wrapText="1" readingOrder="1"/>
      <protection locked="0"/>
    </xf>
    <xf numFmtId="0" fontId="7" fillId="0" borderId="20" xfId="0" applyFont="1" applyBorder="1" applyAlignment="1">
      <alignment horizontal="left" vertical="top" wrapText="1" readingOrder="1"/>
    </xf>
    <xf numFmtId="0" fontId="9" fillId="0" borderId="43" xfId="0" applyFont="1" applyFill="1" applyBorder="1" applyAlignment="1" applyProtection="1">
      <alignment horizontal="left" vertical="top" wrapText="1" readingOrder="1"/>
      <protection locked="0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 applyProtection="1">
      <alignment horizontal="right" vertical="top" wrapText="1" readingOrder="1"/>
      <protection locked="0"/>
    </xf>
    <xf numFmtId="0" fontId="3" fillId="0" borderId="27" xfId="0" applyFont="1" applyBorder="1" applyAlignment="1" applyProtection="1">
      <alignment horizontal="right" vertical="top" wrapText="1" readingOrder="1"/>
      <protection locked="0"/>
    </xf>
    <xf numFmtId="0" fontId="22" fillId="0" borderId="8" xfId="0" applyFont="1" applyBorder="1" applyAlignment="1">
      <alignment horizontal="right" wrapText="1"/>
    </xf>
    <xf numFmtId="0" fontId="9" fillId="0" borderId="20" xfId="0" applyFont="1" applyBorder="1" applyAlignment="1" applyProtection="1">
      <alignment horizontal="left" vertical="top" wrapText="1" readingOrder="1"/>
      <protection locked="0"/>
    </xf>
    <xf numFmtId="0" fontId="20" fillId="0" borderId="15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0" fontId="20" fillId="0" borderId="17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20" fillId="0" borderId="19" xfId="0" applyFont="1" applyBorder="1" applyAlignment="1">
      <alignment horizontal="right" vertical="top" wrapText="1"/>
    </xf>
    <xf numFmtId="0" fontId="24" fillId="25" borderId="9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11" xfId="0" applyFont="1" applyFill="1" applyBorder="1" applyAlignment="1">
      <alignment horizontal="center" vertical="top" wrapText="1"/>
    </xf>
    <xf numFmtId="0" fontId="25" fillId="19" borderId="15" xfId="0" applyFont="1" applyFill="1" applyBorder="1" applyAlignment="1" applyProtection="1">
      <alignment horizontal="center" vertical="top" wrapText="1" readingOrder="1"/>
      <protection locked="0"/>
    </xf>
    <xf numFmtId="0" fontId="25" fillId="19" borderId="14" xfId="0" applyFont="1" applyFill="1" applyBorder="1" applyAlignment="1" applyProtection="1">
      <alignment horizontal="center" vertical="top" wrapText="1" readingOrder="1"/>
      <protection locked="0"/>
    </xf>
    <xf numFmtId="0" fontId="25" fillId="19" borderId="16" xfId="0" applyFont="1" applyFill="1" applyBorder="1" applyAlignment="1" applyProtection="1">
      <alignment horizontal="center" vertical="top" wrapText="1" readingOrder="1"/>
      <protection locked="0"/>
    </xf>
    <xf numFmtId="0" fontId="10" fillId="19" borderId="25" xfId="0" applyFont="1" applyFill="1" applyBorder="1" applyAlignment="1" applyProtection="1">
      <alignment horizontal="center" vertical="top" wrapText="1" readingOrder="1"/>
      <protection locked="0"/>
    </xf>
    <xf numFmtId="0" fontId="10" fillId="19" borderId="27" xfId="0" applyFont="1" applyFill="1" applyBorder="1" applyAlignment="1" applyProtection="1">
      <alignment horizontal="center" vertical="top" wrapText="1" readingOrder="1"/>
      <protection locked="0"/>
    </xf>
    <xf numFmtId="0" fontId="10" fillId="19" borderId="9" xfId="0" applyFont="1" applyFill="1" applyBorder="1" applyAlignment="1" applyProtection="1">
      <alignment horizontal="left" vertical="top" wrapText="1" readingOrder="1"/>
      <protection locked="0"/>
    </xf>
    <xf numFmtId="0" fontId="10" fillId="19" borderId="10" xfId="0" applyFont="1" applyFill="1" applyBorder="1" applyAlignment="1" applyProtection="1">
      <alignment horizontal="left" vertical="top" wrapText="1" readingOrder="1"/>
      <protection locked="0"/>
    </xf>
    <xf numFmtId="0" fontId="22" fillId="21" borderId="17" xfId="0" applyFont="1" applyFill="1" applyBorder="1" applyAlignment="1">
      <alignment horizontal="left" wrapText="1"/>
    </xf>
    <xf numFmtId="0" fontId="22" fillId="21" borderId="35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0" fillId="0" borderId="9" xfId="0" applyFont="1" applyBorder="1" applyAlignment="1" applyProtection="1">
      <alignment horizontal="center" vertical="top" wrapText="1" readingOrder="1"/>
      <protection locked="0"/>
    </xf>
    <xf numFmtId="0" fontId="20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>
      <alignment horizontal="left" wrapText="1"/>
    </xf>
    <xf numFmtId="0" fontId="10" fillId="19" borderId="1" xfId="0" applyFont="1" applyFill="1" applyBorder="1" applyAlignment="1" applyProtection="1">
      <alignment horizontal="center" vertical="top" wrapText="1" readingOrder="1"/>
      <protection locked="0"/>
    </xf>
    <xf numFmtId="0" fontId="10" fillId="19" borderId="3" xfId="0" applyFont="1" applyFill="1" applyBorder="1" applyAlignment="1" applyProtection="1">
      <alignment horizontal="center" vertical="top" wrapText="1" readingOrder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right" wrapText="1"/>
    </xf>
  </cellXfs>
  <cellStyles count="4">
    <cellStyle name="Comma" xfId="1" builtinId="3"/>
    <cellStyle name="Currency" xfId="2" builtinId="4"/>
    <cellStyle name="Good" xfId="3" builtinId="2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0</xdr:rowOff>
    </xdr:from>
    <xdr:to>
      <xdr:col>0</xdr:col>
      <xdr:colOff>1095375</xdr:colOff>
      <xdr:row>0</xdr:row>
      <xdr:rowOff>710711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E25179B7-6267-4D0F-B035-26F18A7F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0"/>
          <a:ext cx="1000124" cy="710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36</xdr:row>
      <xdr:rowOff>27256</xdr:rowOff>
    </xdr:from>
    <xdr:to>
      <xdr:col>0</xdr:col>
      <xdr:colOff>1095375</xdr:colOff>
      <xdr:row>36</xdr:row>
      <xdr:rowOff>715474</xdr:rowOff>
    </xdr:to>
    <xdr:pic>
      <xdr:nvPicPr>
        <xdr:cNvPr id="5" name="Picture 0" descr="dd4ee47a-b88b-4fc8-82f6-327b0c967535">
          <a:extLst>
            <a:ext uri="{FF2B5EF4-FFF2-40B4-BE49-F238E27FC236}">
              <a16:creationId xmlns:a16="http://schemas.microsoft.com/office/drawing/2014/main" id="{B42C96E6-E26B-4549-888E-F114B898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361631"/>
          <a:ext cx="962025" cy="6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80964</xdr:rowOff>
    </xdr:from>
    <xdr:to>
      <xdr:col>0</xdr:col>
      <xdr:colOff>981075</xdr:colOff>
      <xdr:row>0</xdr:row>
      <xdr:rowOff>663070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05370F25-9337-47D8-B2C0-8BD13239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80964"/>
          <a:ext cx="819149" cy="58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36</xdr:row>
      <xdr:rowOff>40883</xdr:rowOff>
    </xdr:from>
    <xdr:to>
      <xdr:col>0</xdr:col>
      <xdr:colOff>1047750</xdr:colOff>
      <xdr:row>36</xdr:row>
      <xdr:rowOff>681404</xdr:rowOff>
    </xdr:to>
    <xdr:pic>
      <xdr:nvPicPr>
        <xdr:cNvPr id="4" name="Picture 0" descr="dd4ee47a-b88b-4fc8-82f6-327b0c967535">
          <a:extLst>
            <a:ext uri="{FF2B5EF4-FFF2-40B4-BE49-F238E27FC236}">
              <a16:creationId xmlns:a16="http://schemas.microsoft.com/office/drawing/2014/main" id="{964EC71A-FDA1-4CAD-BBF2-B906DCDE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8494321"/>
          <a:ext cx="895351" cy="640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214315</xdr:colOff>
      <xdr:row>0</xdr:row>
      <xdr:rowOff>78079</xdr:rowOff>
    </xdr:from>
    <xdr:to>
      <xdr:col>0</xdr:col>
      <xdr:colOff>1047751</xdr:colOff>
      <xdr:row>0</xdr:row>
      <xdr:rowOff>640031</xdr:rowOff>
    </xdr:to>
    <xdr:pic>
      <xdr:nvPicPr>
        <xdr:cNvPr id="2" name="Picture 0" descr="dd4ee47a-b88b-4fc8-82f6-327b0c967535">
          <a:extLst>
            <a:ext uri="{FF2B5EF4-FFF2-40B4-BE49-F238E27FC236}">
              <a16:creationId xmlns:a16="http://schemas.microsoft.com/office/drawing/2014/main" id="{7CDAE4F8-2449-40F1-8A7B-E3F57CD8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5" y="78079"/>
          <a:ext cx="833436" cy="561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38</xdr:row>
      <xdr:rowOff>104774</xdr:rowOff>
    </xdr:from>
    <xdr:to>
      <xdr:col>0</xdr:col>
      <xdr:colOff>1078749</xdr:colOff>
      <xdr:row>38</xdr:row>
      <xdr:rowOff>701692</xdr:rowOff>
    </xdr:to>
    <xdr:pic>
      <xdr:nvPicPr>
        <xdr:cNvPr id="3" name="Picture 0" descr="dd4ee47a-b88b-4fc8-82f6-327b0c967535">
          <a:extLst>
            <a:ext uri="{FF2B5EF4-FFF2-40B4-BE49-F238E27FC236}">
              <a16:creationId xmlns:a16="http://schemas.microsoft.com/office/drawing/2014/main" id="{3F30EB22-CB82-4F5A-9021-25FA665B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7586662"/>
          <a:ext cx="869198" cy="596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9766-FA6A-4D72-91FF-142F02EDD03B}">
  <dimension ref="A1:I69"/>
  <sheetViews>
    <sheetView tabSelected="1" view="pageLayout" zoomScaleNormal="100" zoomScaleSheetLayoutView="142" workbookViewId="0">
      <selection activeCell="A4" sqref="A4"/>
    </sheetView>
  </sheetViews>
  <sheetFormatPr defaultColWidth="9.109375" defaultRowHeight="13.2" x14ac:dyDescent="0.3"/>
  <cols>
    <col min="1" max="1" width="31.77734375" style="74" customWidth="1"/>
    <col min="2" max="2" width="5.21875" style="74" customWidth="1"/>
    <col min="3" max="3" width="9.44140625" style="74" customWidth="1"/>
    <col min="4" max="4" width="9.33203125" style="74" customWidth="1"/>
    <col min="5" max="5" width="9.21875" style="74" customWidth="1"/>
    <col min="6" max="6" width="9.44140625" style="74" customWidth="1"/>
    <col min="7" max="7" width="8.77734375" style="74" customWidth="1"/>
    <col min="8" max="8" width="5.77734375" style="74" customWidth="1"/>
    <col min="9" max="11" width="9.109375" style="74"/>
    <col min="12" max="12" width="32.44140625" style="74" bestFit="1" customWidth="1"/>
    <col min="13" max="13" width="9.109375" style="74"/>
    <col min="14" max="17" width="0" style="74" hidden="1" customWidth="1"/>
    <col min="18" max="16384" width="9.109375" style="74"/>
  </cols>
  <sheetData>
    <row r="1" spans="1:9" s="72" customFormat="1" ht="58.5" customHeight="1" thickBot="1" x14ac:dyDescent="0.35">
      <c r="A1" s="132"/>
      <c r="B1" s="133"/>
      <c r="C1" s="134"/>
      <c r="D1" s="233" t="s">
        <v>36</v>
      </c>
      <c r="E1" s="233"/>
      <c r="F1" s="233"/>
      <c r="G1" s="233"/>
      <c r="H1" s="234"/>
      <c r="I1" s="71"/>
    </row>
    <row r="2" spans="1:9" s="73" customFormat="1" ht="62.25" customHeight="1" thickBot="1" x14ac:dyDescent="0.35">
      <c r="A2" s="235" t="s">
        <v>126</v>
      </c>
      <c r="B2" s="236"/>
      <c r="C2" s="230" t="s">
        <v>140</v>
      </c>
      <c r="D2" s="231"/>
      <c r="E2" s="232"/>
      <c r="F2" s="227" t="s">
        <v>128</v>
      </c>
      <c r="G2" s="228"/>
      <c r="H2" s="229"/>
      <c r="I2" s="45"/>
    </row>
    <row r="3" spans="1:9" s="29" customFormat="1" ht="16.5" customHeight="1" thickBot="1" x14ac:dyDescent="0.35">
      <c r="A3" s="248" t="s">
        <v>150</v>
      </c>
      <c r="B3" s="249"/>
      <c r="C3" s="249"/>
      <c r="D3" s="249"/>
      <c r="E3" s="249"/>
      <c r="F3" s="249"/>
      <c r="G3" s="249"/>
      <c r="H3" s="250"/>
      <c r="I3" s="30"/>
    </row>
    <row r="4" spans="1:9" s="2" customFormat="1" ht="26.25" customHeight="1" thickBot="1" x14ac:dyDescent="0.4">
      <c r="A4" s="142" t="s">
        <v>143</v>
      </c>
      <c r="B4" s="143" t="s">
        <v>45</v>
      </c>
      <c r="C4" s="144" t="s">
        <v>55</v>
      </c>
      <c r="D4" s="144" t="s">
        <v>31</v>
      </c>
      <c r="E4" s="144" t="s">
        <v>32</v>
      </c>
      <c r="F4" s="144" t="s">
        <v>0</v>
      </c>
      <c r="G4" s="144" t="s">
        <v>144</v>
      </c>
      <c r="H4" s="145" t="s">
        <v>56</v>
      </c>
      <c r="I4" s="1"/>
    </row>
    <row r="5" spans="1:9" s="39" customFormat="1" ht="15" x14ac:dyDescent="0.35">
      <c r="A5" s="84" t="s">
        <v>1</v>
      </c>
      <c r="B5" s="85">
        <v>85</v>
      </c>
      <c r="C5" s="85">
        <v>31</v>
      </c>
      <c r="D5" s="85">
        <v>24</v>
      </c>
      <c r="E5" s="85">
        <v>27</v>
      </c>
      <c r="F5" s="85">
        <v>85</v>
      </c>
      <c r="G5" s="85">
        <v>30</v>
      </c>
      <c r="H5" s="86">
        <v>52</v>
      </c>
    </row>
    <row r="6" spans="1:9" s="39" customFormat="1" ht="15" x14ac:dyDescent="0.35">
      <c r="A6" s="87" t="s">
        <v>2</v>
      </c>
      <c r="B6" s="88">
        <v>97.74</v>
      </c>
      <c r="C6" s="88">
        <v>30.88</v>
      </c>
      <c r="D6" s="88">
        <v>27.56</v>
      </c>
      <c r="E6" s="88">
        <v>35.79</v>
      </c>
      <c r="F6" s="88">
        <v>76.58</v>
      </c>
      <c r="G6" s="88">
        <v>37.89</v>
      </c>
      <c r="H6" s="89">
        <v>70.5</v>
      </c>
    </row>
    <row r="7" spans="1:9" s="39" customFormat="1" ht="15.6" thickBot="1" x14ac:dyDescent="0.4">
      <c r="A7" s="90" t="s">
        <v>147</v>
      </c>
      <c r="B7" s="91">
        <f>B6-85</f>
        <v>12.739999999999995</v>
      </c>
      <c r="C7" s="92">
        <f>C6-31</f>
        <v>-0.12000000000000099</v>
      </c>
      <c r="D7" s="91">
        <f>D6-24</f>
        <v>3.5599999999999987</v>
      </c>
      <c r="E7" s="91">
        <f>E6-27</f>
        <v>8.7899999999999991</v>
      </c>
      <c r="F7" s="92">
        <f>F6-85</f>
        <v>-8.4200000000000017</v>
      </c>
      <c r="G7" s="91">
        <f>G6-30</f>
        <v>7.8900000000000006</v>
      </c>
      <c r="H7" s="93">
        <v>18.5</v>
      </c>
    </row>
    <row r="8" spans="1:9" s="39" customFormat="1" ht="15.6" thickBot="1" x14ac:dyDescent="0.4">
      <c r="A8" s="94"/>
      <c r="B8" s="94"/>
      <c r="C8" s="94"/>
      <c r="D8" s="94"/>
      <c r="E8" s="94"/>
      <c r="F8" s="94"/>
      <c r="G8" s="94"/>
      <c r="H8" s="95"/>
    </row>
    <row r="9" spans="1:9" s="39" customFormat="1" ht="15" x14ac:dyDescent="0.35">
      <c r="A9" s="52" t="s">
        <v>121</v>
      </c>
      <c r="B9" s="52">
        <v>50</v>
      </c>
      <c r="C9" s="52">
        <v>20</v>
      </c>
      <c r="D9" s="52">
        <v>30</v>
      </c>
      <c r="E9" s="52">
        <v>20</v>
      </c>
      <c r="F9" s="52">
        <v>20</v>
      </c>
      <c r="G9" s="52">
        <v>68</v>
      </c>
      <c r="H9" s="52"/>
    </row>
    <row r="10" spans="1:9" s="39" customFormat="1" ht="15.6" thickBot="1" x14ac:dyDescent="0.4">
      <c r="A10" s="53" t="s">
        <v>60</v>
      </c>
      <c r="B10" s="54">
        <f>B9-85</f>
        <v>-35</v>
      </c>
      <c r="C10" s="54">
        <f>C9-31</f>
        <v>-11</v>
      </c>
      <c r="D10" s="53">
        <f>D9-24</f>
        <v>6</v>
      </c>
      <c r="E10" s="54">
        <f>E9-27</f>
        <v>-7</v>
      </c>
      <c r="F10" s="54">
        <f>F9-85</f>
        <v>-65</v>
      </c>
      <c r="G10" s="53">
        <f>G9-30</f>
        <v>38</v>
      </c>
      <c r="H10" s="54">
        <f>H9-52</f>
        <v>-52</v>
      </c>
    </row>
    <row r="11" spans="1:9" s="39" customFormat="1" ht="15.6" thickBot="1" x14ac:dyDescent="0.4">
      <c r="A11" s="252"/>
      <c r="B11" s="252"/>
      <c r="C11" s="252"/>
      <c r="D11" s="252"/>
      <c r="E11" s="252"/>
      <c r="F11" s="252"/>
      <c r="G11" s="252"/>
      <c r="H11" s="252"/>
    </row>
    <row r="12" spans="1:9" s="39" customFormat="1" ht="15" x14ac:dyDescent="0.35">
      <c r="A12" s="55" t="s">
        <v>122</v>
      </c>
      <c r="B12" s="55">
        <v>71</v>
      </c>
      <c r="C12" s="55">
        <v>25</v>
      </c>
      <c r="D12" s="55">
        <v>20</v>
      </c>
      <c r="E12" s="55">
        <v>34</v>
      </c>
      <c r="F12" s="55">
        <v>56</v>
      </c>
      <c r="G12" s="55">
        <v>29</v>
      </c>
      <c r="H12" s="55">
        <v>59</v>
      </c>
    </row>
    <row r="13" spans="1:9" s="39" customFormat="1" ht="15.6" thickBot="1" x14ac:dyDescent="0.4">
      <c r="A13" s="56" t="s">
        <v>60</v>
      </c>
      <c r="B13" s="57">
        <f t="shared" ref="B13:H13" si="0">B12-B5</f>
        <v>-14</v>
      </c>
      <c r="C13" s="57">
        <f t="shared" si="0"/>
        <v>-6</v>
      </c>
      <c r="D13" s="57">
        <f t="shared" si="0"/>
        <v>-4</v>
      </c>
      <c r="E13" s="56">
        <f t="shared" si="0"/>
        <v>7</v>
      </c>
      <c r="F13" s="57">
        <f t="shared" si="0"/>
        <v>-29</v>
      </c>
      <c r="G13" s="57">
        <f t="shared" si="0"/>
        <v>-1</v>
      </c>
      <c r="H13" s="56">
        <f t="shared" si="0"/>
        <v>7</v>
      </c>
    </row>
    <row r="14" spans="1:9" s="39" customFormat="1" ht="15.6" thickBot="1" x14ac:dyDescent="0.4">
      <c r="A14" s="252"/>
      <c r="B14" s="252"/>
      <c r="C14" s="252"/>
      <c r="D14" s="252"/>
      <c r="E14" s="252"/>
      <c r="F14" s="252"/>
      <c r="G14" s="252"/>
      <c r="H14" s="252"/>
    </row>
    <row r="15" spans="1:9" s="39" customFormat="1" ht="15" x14ac:dyDescent="0.35">
      <c r="A15" s="58" t="s">
        <v>3</v>
      </c>
      <c r="B15" s="58">
        <v>14</v>
      </c>
      <c r="C15" s="58">
        <v>0</v>
      </c>
      <c r="D15" s="58">
        <v>14</v>
      </c>
      <c r="E15" s="58">
        <v>14</v>
      </c>
      <c r="F15" s="58">
        <v>57</v>
      </c>
      <c r="G15" s="58">
        <v>0</v>
      </c>
      <c r="H15" s="58">
        <v>29</v>
      </c>
    </row>
    <row r="16" spans="1:9" s="39" customFormat="1" ht="15.6" thickBot="1" x14ac:dyDescent="0.4">
      <c r="A16" s="59" t="s">
        <v>60</v>
      </c>
      <c r="B16" s="60">
        <f t="shared" ref="B16:H16" si="1">B15-B5</f>
        <v>-71</v>
      </c>
      <c r="C16" s="60">
        <f t="shared" si="1"/>
        <v>-31</v>
      </c>
      <c r="D16" s="60">
        <f t="shared" si="1"/>
        <v>-10</v>
      </c>
      <c r="E16" s="60">
        <f t="shared" si="1"/>
        <v>-13</v>
      </c>
      <c r="F16" s="60">
        <f t="shared" si="1"/>
        <v>-28</v>
      </c>
      <c r="G16" s="60">
        <f t="shared" si="1"/>
        <v>-30</v>
      </c>
      <c r="H16" s="60">
        <f t="shared" si="1"/>
        <v>-23</v>
      </c>
    </row>
    <row r="17" spans="1:9" s="39" customFormat="1" ht="15.6" thickBot="1" x14ac:dyDescent="0.4">
      <c r="A17" s="3"/>
      <c r="B17" s="3"/>
      <c r="C17" s="3"/>
      <c r="D17" s="3"/>
      <c r="E17" s="3"/>
      <c r="F17" s="3"/>
      <c r="G17" s="3"/>
      <c r="H17" s="3"/>
      <c r="I17" s="96"/>
    </row>
    <row r="18" spans="1:9" s="39" customFormat="1" ht="17.25" customHeight="1" x14ac:dyDescent="0.35">
      <c r="A18" s="61" t="s">
        <v>67</v>
      </c>
      <c r="B18" s="61">
        <v>50</v>
      </c>
      <c r="C18" s="61">
        <v>0</v>
      </c>
      <c r="D18" s="61">
        <v>0</v>
      </c>
      <c r="E18" s="61">
        <v>0</v>
      </c>
      <c r="F18" s="61">
        <v>50</v>
      </c>
      <c r="G18" s="61">
        <v>25</v>
      </c>
      <c r="H18" s="61">
        <v>31</v>
      </c>
    </row>
    <row r="19" spans="1:9" s="39" customFormat="1" ht="15.6" thickBot="1" x14ac:dyDescent="0.4">
      <c r="A19" s="62" t="s">
        <v>60</v>
      </c>
      <c r="B19" s="63">
        <f t="shared" ref="B19:H19" si="2">B18-B5</f>
        <v>-35</v>
      </c>
      <c r="C19" s="63">
        <f t="shared" si="2"/>
        <v>-31</v>
      </c>
      <c r="D19" s="63">
        <f t="shared" si="2"/>
        <v>-24</v>
      </c>
      <c r="E19" s="63">
        <f t="shared" si="2"/>
        <v>-27</v>
      </c>
      <c r="F19" s="63">
        <f t="shared" si="2"/>
        <v>-35</v>
      </c>
      <c r="G19" s="63">
        <f t="shared" si="2"/>
        <v>-5</v>
      </c>
      <c r="H19" s="63">
        <f t="shared" si="2"/>
        <v>-21</v>
      </c>
    </row>
    <row r="20" spans="1:9" s="39" customFormat="1" ht="15.6" thickBot="1" x14ac:dyDescent="0.4">
      <c r="A20" s="3"/>
      <c r="B20" s="97"/>
      <c r="C20" s="97"/>
      <c r="D20" s="97"/>
      <c r="E20" s="97"/>
      <c r="F20" s="97"/>
      <c r="G20" s="97"/>
      <c r="H20" s="97"/>
      <c r="I20" s="96"/>
    </row>
    <row r="21" spans="1:9" s="39" customFormat="1" ht="15" x14ac:dyDescent="0.35">
      <c r="A21" s="55" t="s">
        <v>123</v>
      </c>
      <c r="B21" s="55">
        <v>62</v>
      </c>
      <c r="C21" s="55">
        <v>0</v>
      </c>
      <c r="D21" s="55">
        <v>0</v>
      </c>
      <c r="E21" s="55">
        <v>9</v>
      </c>
      <c r="F21" s="55">
        <v>32</v>
      </c>
      <c r="G21" s="55">
        <v>11</v>
      </c>
      <c r="H21" s="98">
        <v>34</v>
      </c>
    </row>
    <row r="22" spans="1:9" s="39" customFormat="1" ht="15.6" thickBot="1" x14ac:dyDescent="0.4">
      <c r="A22" s="56" t="s">
        <v>60</v>
      </c>
      <c r="B22" s="57">
        <f t="shared" ref="B22:H22" si="3">B21-B5</f>
        <v>-23</v>
      </c>
      <c r="C22" s="57">
        <f t="shared" si="3"/>
        <v>-31</v>
      </c>
      <c r="D22" s="57">
        <f t="shared" si="3"/>
        <v>-24</v>
      </c>
      <c r="E22" s="57">
        <f t="shared" si="3"/>
        <v>-18</v>
      </c>
      <c r="F22" s="57">
        <f t="shared" si="3"/>
        <v>-53</v>
      </c>
      <c r="G22" s="57">
        <f t="shared" si="3"/>
        <v>-19</v>
      </c>
      <c r="H22" s="99">
        <f t="shared" si="3"/>
        <v>-18</v>
      </c>
    </row>
    <row r="23" spans="1:9" s="101" customFormat="1" ht="15.6" thickBot="1" x14ac:dyDescent="0.4">
      <c r="A23" s="3"/>
      <c r="B23" s="97"/>
      <c r="C23" s="97"/>
      <c r="D23" s="97"/>
      <c r="E23" s="97"/>
      <c r="F23" s="97"/>
      <c r="G23" s="97"/>
      <c r="H23" s="97"/>
      <c r="I23" s="100"/>
    </row>
    <row r="24" spans="1:9" s="39" customFormat="1" ht="15" x14ac:dyDescent="0.35">
      <c r="A24" s="64" t="s">
        <v>124</v>
      </c>
      <c r="B24" s="64">
        <v>66</v>
      </c>
      <c r="C24" s="64">
        <v>39</v>
      </c>
      <c r="D24" s="64">
        <v>24</v>
      </c>
      <c r="E24" s="64">
        <v>43</v>
      </c>
      <c r="F24" s="64">
        <v>49</v>
      </c>
      <c r="G24" s="64">
        <v>78</v>
      </c>
      <c r="H24" s="102">
        <v>79</v>
      </c>
    </row>
    <row r="25" spans="1:9" s="39" customFormat="1" ht="15.6" thickBot="1" x14ac:dyDescent="0.4">
      <c r="A25" s="65" t="s">
        <v>60</v>
      </c>
      <c r="B25" s="66">
        <f t="shared" ref="B25:H25" si="4">B24-B5</f>
        <v>-19</v>
      </c>
      <c r="C25" s="65">
        <f t="shared" si="4"/>
        <v>8</v>
      </c>
      <c r="D25" s="65">
        <f t="shared" si="4"/>
        <v>0</v>
      </c>
      <c r="E25" s="65">
        <f t="shared" si="4"/>
        <v>16</v>
      </c>
      <c r="F25" s="66">
        <f t="shared" si="4"/>
        <v>-36</v>
      </c>
      <c r="G25" s="65">
        <f t="shared" si="4"/>
        <v>48</v>
      </c>
      <c r="H25" s="103">
        <f t="shared" si="4"/>
        <v>27</v>
      </c>
    </row>
    <row r="26" spans="1:9" s="39" customFormat="1" ht="15.6" thickBot="1" x14ac:dyDescent="0.4">
      <c r="A26" s="3"/>
      <c r="B26" s="97"/>
      <c r="C26" s="97"/>
      <c r="D26" s="97"/>
      <c r="E26" s="97"/>
      <c r="F26" s="97"/>
      <c r="G26" s="97"/>
      <c r="H26" s="97"/>
      <c r="I26" s="96"/>
    </row>
    <row r="27" spans="1:9" s="39" customFormat="1" ht="15" x14ac:dyDescent="0.35">
      <c r="A27" s="67" t="s">
        <v>4</v>
      </c>
      <c r="B27" s="215" t="s">
        <v>72</v>
      </c>
      <c r="C27" s="216"/>
      <c r="D27" s="216"/>
      <c r="E27" s="216"/>
      <c r="F27" s="216"/>
      <c r="G27" s="216"/>
      <c r="H27" s="217"/>
    </row>
    <row r="28" spans="1:9" s="39" customFormat="1" ht="15.6" thickBot="1" x14ac:dyDescent="0.4">
      <c r="A28" s="68" t="s">
        <v>60</v>
      </c>
      <c r="B28" s="68"/>
      <c r="C28" s="68"/>
      <c r="D28" s="68"/>
      <c r="E28" s="68"/>
      <c r="F28" s="68"/>
      <c r="G28" s="68"/>
      <c r="H28" s="104"/>
    </row>
    <row r="29" spans="1:9" s="39" customFormat="1" ht="15.6" thickBot="1" x14ac:dyDescent="0.4">
      <c r="A29" s="105"/>
      <c r="B29" s="106"/>
      <c r="C29" s="106"/>
      <c r="D29" s="106"/>
      <c r="E29" s="106"/>
      <c r="F29" s="106"/>
      <c r="G29" s="106"/>
      <c r="H29" s="106"/>
    </row>
    <row r="30" spans="1:9" s="39" customFormat="1" ht="15" x14ac:dyDescent="0.35">
      <c r="A30" s="107" t="s">
        <v>73</v>
      </c>
      <c r="B30" s="218" t="s">
        <v>72</v>
      </c>
      <c r="C30" s="219"/>
      <c r="D30" s="219"/>
      <c r="E30" s="219"/>
      <c r="F30" s="219"/>
      <c r="G30" s="219"/>
      <c r="H30" s="220"/>
    </row>
    <row r="31" spans="1:9" s="39" customFormat="1" ht="18.45" customHeight="1" thickBot="1" x14ac:dyDescent="0.4">
      <c r="A31" s="108" t="s">
        <v>60</v>
      </c>
      <c r="B31" s="109"/>
      <c r="C31" s="109"/>
      <c r="D31" s="109"/>
      <c r="E31" s="109"/>
      <c r="F31" s="109"/>
      <c r="G31" s="109"/>
      <c r="H31" s="110"/>
    </row>
    <row r="32" spans="1:9" s="77" customFormat="1" ht="16.2" customHeight="1" thickBot="1" x14ac:dyDescent="0.3">
      <c r="A32" s="237" t="s">
        <v>35</v>
      </c>
      <c r="B32" s="238"/>
      <c r="C32" s="238"/>
      <c r="D32" s="238"/>
      <c r="E32" s="238"/>
      <c r="F32" s="238"/>
      <c r="G32" s="238"/>
      <c r="H32" s="239"/>
    </row>
    <row r="33" spans="1:9" x14ac:dyDescent="0.3">
      <c r="A33" s="158"/>
      <c r="B33" s="159" t="s">
        <v>22</v>
      </c>
      <c r="C33" s="159" t="s">
        <v>23</v>
      </c>
      <c r="D33" s="159" t="s">
        <v>24</v>
      </c>
      <c r="E33" s="159" t="s">
        <v>25</v>
      </c>
      <c r="F33" s="159" t="s">
        <v>26</v>
      </c>
      <c r="G33" s="159" t="s">
        <v>27</v>
      </c>
      <c r="H33" s="160" t="s">
        <v>28</v>
      </c>
    </row>
    <row r="34" spans="1:9" ht="40.200000000000003" thickBot="1" x14ac:dyDescent="0.35">
      <c r="A34" s="161" t="s">
        <v>44</v>
      </c>
      <c r="B34" s="162" t="s">
        <v>45</v>
      </c>
      <c r="C34" s="162" t="s">
        <v>30</v>
      </c>
      <c r="D34" s="162" t="s">
        <v>31</v>
      </c>
      <c r="E34" s="162" t="s">
        <v>32</v>
      </c>
      <c r="F34" s="162" t="s">
        <v>0</v>
      </c>
      <c r="G34" s="162" t="s">
        <v>146</v>
      </c>
      <c r="H34" s="163" t="s">
        <v>145</v>
      </c>
    </row>
    <row r="35" spans="1:9" x14ac:dyDescent="0.3">
      <c r="A35" s="201" t="s">
        <v>33</v>
      </c>
      <c r="B35" s="202">
        <v>84.957999999999998</v>
      </c>
      <c r="C35" s="202">
        <v>26.872666666666664</v>
      </c>
      <c r="D35" s="202">
        <v>23.59666666666666</v>
      </c>
      <c r="E35" s="202">
        <v>35.765999999999991</v>
      </c>
      <c r="F35" s="202">
        <v>71.591333333333338</v>
      </c>
      <c r="G35" s="203">
        <v>33.673999999999999</v>
      </c>
      <c r="H35" s="203">
        <v>68.25533333333334</v>
      </c>
    </row>
    <row r="36" spans="1:9" ht="13.8" thickBot="1" x14ac:dyDescent="0.35">
      <c r="A36" s="204" t="s">
        <v>34</v>
      </c>
      <c r="B36" s="205">
        <v>-4.2000000000001592E-2</v>
      </c>
      <c r="C36" s="205">
        <v>-4.1273333333333362</v>
      </c>
      <c r="D36" s="205">
        <v>-0.40333333333333954</v>
      </c>
      <c r="E36" s="205">
        <v>8.7659999999999911</v>
      </c>
      <c r="F36" s="205">
        <v>-13.408666666666662</v>
      </c>
      <c r="G36" s="206">
        <v>3.6739999999999995</v>
      </c>
      <c r="H36" s="206">
        <v>16.25533333333334</v>
      </c>
    </row>
    <row r="37" spans="1:9" s="72" customFormat="1" ht="58.5" customHeight="1" thickBot="1" x14ac:dyDescent="0.35">
      <c r="A37" s="132"/>
      <c r="B37" s="133"/>
      <c r="C37" s="134"/>
      <c r="D37" s="233" t="s">
        <v>36</v>
      </c>
      <c r="E37" s="233"/>
      <c r="F37" s="233"/>
      <c r="G37" s="233"/>
      <c r="H37" s="234"/>
      <c r="I37" s="71"/>
    </row>
    <row r="38" spans="1:9" s="73" customFormat="1" ht="48.75" customHeight="1" thickBot="1" x14ac:dyDescent="0.35">
      <c r="A38" s="235" t="s">
        <v>126</v>
      </c>
      <c r="B38" s="236"/>
      <c r="C38" s="230" t="s">
        <v>127</v>
      </c>
      <c r="D38" s="231"/>
      <c r="E38" s="232"/>
      <c r="F38" s="227" t="s">
        <v>128</v>
      </c>
      <c r="G38" s="228"/>
      <c r="H38" s="229"/>
      <c r="I38" s="45"/>
    </row>
    <row r="39" spans="1:9" s="191" customFormat="1" ht="31.2" customHeight="1" x14ac:dyDescent="0.35">
      <c r="A39" s="241" t="s">
        <v>53</v>
      </c>
      <c r="B39" s="242"/>
      <c r="C39" s="243"/>
      <c r="F39" s="211" t="s">
        <v>42</v>
      </c>
      <c r="G39" s="212"/>
      <c r="H39" s="212"/>
    </row>
    <row r="40" spans="1:9" s="191" customFormat="1" ht="15" customHeight="1" thickBot="1" x14ac:dyDescent="0.4">
      <c r="A40" s="240" t="s">
        <v>6</v>
      </c>
      <c r="B40" s="240"/>
      <c r="C40" s="149" t="s">
        <v>7</v>
      </c>
      <c r="F40" s="197" t="s">
        <v>29</v>
      </c>
      <c r="G40" s="221" t="s">
        <v>5</v>
      </c>
      <c r="H40" s="222"/>
    </row>
    <row r="41" spans="1:9" s="191" customFormat="1" ht="15" x14ac:dyDescent="0.35">
      <c r="A41" s="213" t="s">
        <v>87</v>
      </c>
      <c r="B41" s="214"/>
      <c r="C41" s="150">
        <v>1</v>
      </c>
      <c r="D41" s="192"/>
      <c r="E41" s="192"/>
      <c r="F41" s="198">
        <v>205</v>
      </c>
      <c r="G41" s="223" t="s">
        <v>74</v>
      </c>
      <c r="H41" s="224"/>
    </row>
    <row r="42" spans="1:9" s="191" customFormat="1" ht="15" customHeight="1" x14ac:dyDescent="0.35">
      <c r="A42" s="226" t="s">
        <v>47</v>
      </c>
      <c r="B42" s="226"/>
      <c r="C42" s="151">
        <v>43</v>
      </c>
      <c r="D42" s="192"/>
      <c r="E42" s="192"/>
      <c r="F42" s="156">
        <v>206</v>
      </c>
      <c r="G42" s="207" t="s">
        <v>141</v>
      </c>
      <c r="H42" s="208"/>
    </row>
    <row r="43" spans="1:9" s="191" customFormat="1" ht="15" x14ac:dyDescent="0.35">
      <c r="A43" s="226" t="s">
        <v>8</v>
      </c>
      <c r="B43" s="226"/>
      <c r="C43" s="151">
        <v>5</v>
      </c>
      <c r="D43" s="192"/>
      <c r="E43" s="192"/>
      <c r="F43" s="156">
        <v>375</v>
      </c>
      <c r="G43" s="207" t="s">
        <v>75</v>
      </c>
      <c r="H43" s="208"/>
    </row>
    <row r="44" spans="1:9" s="191" customFormat="1" ht="15" x14ac:dyDescent="0.35">
      <c r="A44" s="226" t="s">
        <v>9</v>
      </c>
      <c r="B44" s="226"/>
      <c r="C44" s="151">
        <v>7</v>
      </c>
      <c r="D44" s="192"/>
      <c r="E44" s="192"/>
      <c r="F44" s="156">
        <v>385</v>
      </c>
      <c r="G44" s="207" t="s">
        <v>76</v>
      </c>
      <c r="H44" s="208"/>
    </row>
    <row r="45" spans="1:9" s="191" customFormat="1" ht="15" x14ac:dyDescent="0.35">
      <c r="A45" s="226" t="s">
        <v>48</v>
      </c>
      <c r="B45" s="226"/>
      <c r="C45" s="151">
        <v>15</v>
      </c>
      <c r="D45" s="192"/>
      <c r="E45" s="192"/>
      <c r="F45" s="156">
        <v>394</v>
      </c>
      <c r="G45" s="207" t="s">
        <v>77</v>
      </c>
      <c r="H45" s="208"/>
    </row>
    <row r="46" spans="1:9" s="191" customFormat="1" ht="15" x14ac:dyDescent="0.35">
      <c r="A46" s="193" t="s">
        <v>88</v>
      </c>
      <c r="B46" s="193"/>
      <c r="C46" s="151">
        <v>1</v>
      </c>
      <c r="D46" s="192"/>
      <c r="E46" s="192"/>
      <c r="F46" s="156">
        <v>396</v>
      </c>
      <c r="G46" s="207" t="s">
        <v>78</v>
      </c>
      <c r="H46" s="208"/>
    </row>
    <row r="47" spans="1:9" s="191" customFormat="1" ht="15" customHeight="1" x14ac:dyDescent="0.35">
      <c r="A47" s="226" t="s">
        <v>41</v>
      </c>
      <c r="B47" s="226"/>
      <c r="C47" s="151">
        <v>39</v>
      </c>
      <c r="D47" s="192"/>
      <c r="E47" s="192"/>
      <c r="F47" s="156">
        <v>397</v>
      </c>
      <c r="G47" s="207" t="s">
        <v>79</v>
      </c>
      <c r="H47" s="208"/>
    </row>
    <row r="48" spans="1:9" s="191" customFormat="1" ht="13.2" customHeight="1" x14ac:dyDescent="0.35">
      <c r="A48" s="226" t="s">
        <v>61</v>
      </c>
      <c r="B48" s="226"/>
      <c r="C48" s="151">
        <v>2</v>
      </c>
      <c r="D48" s="192"/>
      <c r="E48" s="192"/>
      <c r="F48" s="156">
        <v>398</v>
      </c>
      <c r="G48" s="207" t="s">
        <v>80</v>
      </c>
      <c r="H48" s="208"/>
    </row>
    <row r="49" spans="1:8" s="191" customFormat="1" ht="15" customHeight="1" x14ac:dyDescent="0.35">
      <c r="A49" s="226" t="s">
        <v>38</v>
      </c>
      <c r="B49" s="226"/>
      <c r="C49" s="151">
        <v>6</v>
      </c>
      <c r="D49" s="192"/>
      <c r="E49" s="192"/>
      <c r="F49" s="156">
        <v>402</v>
      </c>
      <c r="G49" s="207" t="s">
        <v>81</v>
      </c>
      <c r="H49" s="208"/>
    </row>
    <row r="50" spans="1:8" s="191" customFormat="1" ht="15" x14ac:dyDescent="0.35">
      <c r="A50" s="226" t="s">
        <v>12</v>
      </c>
      <c r="B50" s="226"/>
      <c r="C50" s="151">
        <v>8</v>
      </c>
      <c r="D50" s="192"/>
      <c r="E50" s="192"/>
      <c r="F50" s="156">
        <v>408</v>
      </c>
      <c r="G50" s="207" t="s">
        <v>125</v>
      </c>
      <c r="H50" s="208"/>
    </row>
    <row r="51" spans="1:8" s="191" customFormat="1" ht="15" customHeight="1" x14ac:dyDescent="0.35">
      <c r="A51" s="226" t="s">
        <v>13</v>
      </c>
      <c r="B51" s="226"/>
      <c r="C51" s="151">
        <v>5</v>
      </c>
      <c r="D51" s="192"/>
      <c r="E51" s="192"/>
      <c r="F51" s="156">
        <v>410</v>
      </c>
      <c r="G51" s="207" t="s">
        <v>86</v>
      </c>
      <c r="H51" s="208"/>
    </row>
    <row r="52" spans="1:8" s="191" customFormat="1" ht="15" x14ac:dyDescent="0.35">
      <c r="A52" s="226" t="s">
        <v>14</v>
      </c>
      <c r="B52" s="226"/>
      <c r="C52" s="151">
        <v>12</v>
      </c>
      <c r="D52" s="192"/>
      <c r="E52" s="192"/>
      <c r="F52" s="156">
        <v>411</v>
      </c>
      <c r="G52" s="207" t="s">
        <v>82</v>
      </c>
      <c r="H52" s="208"/>
    </row>
    <row r="53" spans="1:8" s="191" customFormat="1" ht="15" x14ac:dyDescent="0.35">
      <c r="A53" s="226" t="s">
        <v>40</v>
      </c>
      <c r="B53" s="251"/>
      <c r="C53" s="151">
        <v>3</v>
      </c>
      <c r="D53" s="192"/>
      <c r="E53" s="192"/>
      <c r="F53" s="156">
        <v>490</v>
      </c>
      <c r="G53" s="207" t="s">
        <v>83</v>
      </c>
      <c r="H53" s="208"/>
    </row>
    <row r="54" spans="1:8" s="191" customFormat="1" ht="15" customHeight="1" x14ac:dyDescent="0.35">
      <c r="A54" s="226" t="s">
        <v>89</v>
      </c>
      <c r="B54" s="226"/>
      <c r="C54" s="151">
        <v>1</v>
      </c>
      <c r="D54" s="192"/>
      <c r="E54" s="192"/>
      <c r="F54" s="199">
        <v>491</v>
      </c>
      <c r="G54" s="207" t="s">
        <v>84</v>
      </c>
      <c r="H54" s="208"/>
    </row>
    <row r="55" spans="1:8" s="191" customFormat="1" ht="15.6" thickBot="1" x14ac:dyDescent="0.4">
      <c r="A55" s="226" t="s">
        <v>49</v>
      </c>
      <c r="B55" s="226"/>
      <c r="C55" s="151">
        <v>4</v>
      </c>
      <c r="F55" s="200">
        <v>492</v>
      </c>
      <c r="G55" s="209" t="s">
        <v>85</v>
      </c>
      <c r="H55" s="210"/>
    </row>
    <row r="56" spans="1:8" s="191" customFormat="1" ht="15" customHeight="1" x14ac:dyDescent="0.35">
      <c r="A56" s="226" t="s">
        <v>50</v>
      </c>
      <c r="B56" s="226"/>
      <c r="C56" s="151">
        <v>13</v>
      </c>
    </row>
    <row r="57" spans="1:8" s="191" customFormat="1" ht="15" x14ac:dyDescent="0.35">
      <c r="A57" s="226" t="s">
        <v>17</v>
      </c>
      <c r="B57" s="226"/>
      <c r="C57" s="151">
        <v>41</v>
      </c>
    </row>
    <row r="58" spans="1:8" s="191" customFormat="1" ht="15" x14ac:dyDescent="0.35">
      <c r="A58" s="226" t="s">
        <v>65</v>
      </c>
      <c r="B58" s="251"/>
      <c r="C58" s="151">
        <v>5</v>
      </c>
    </row>
    <row r="59" spans="1:8" s="191" customFormat="1" ht="15" x14ac:dyDescent="0.35">
      <c r="A59" s="225" t="s">
        <v>18</v>
      </c>
      <c r="B59" s="225"/>
      <c r="C59" s="152">
        <v>6</v>
      </c>
    </row>
    <row r="60" spans="1:8" s="191" customFormat="1" ht="15" x14ac:dyDescent="0.35">
      <c r="A60" s="225" t="s">
        <v>51</v>
      </c>
      <c r="B60" s="225"/>
      <c r="C60" s="152">
        <v>46</v>
      </c>
    </row>
    <row r="61" spans="1:8" s="191" customFormat="1" ht="15" x14ac:dyDescent="0.35">
      <c r="A61" s="225" t="s">
        <v>19</v>
      </c>
      <c r="B61" s="225"/>
      <c r="C61" s="152">
        <v>64</v>
      </c>
    </row>
    <row r="62" spans="1:8" s="191" customFormat="1" ht="15" x14ac:dyDescent="0.35">
      <c r="A62" s="225" t="s">
        <v>52</v>
      </c>
      <c r="B62" s="225"/>
      <c r="C62" s="152">
        <v>10</v>
      </c>
    </row>
    <row r="63" spans="1:8" s="191" customFormat="1" ht="15" x14ac:dyDescent="0.35">
      <c r="A63" s="225" t="s">
        <v>20</v>
      </c>
      <c r="B63" s="225"/>
      <c r="C63" s="152">
        <v>24</v>
      </c>
    </row>
    <row r="64" spans="1:8" s="191" customFormat="1" ht="15" x14ac:dyDescent="0.35">
      <c r="A64" s="246" t="s">
        <v>66</v>
      </c>
      <c r="B64" s="247"/>
      <c r="C64" s="194">
        <v>24</v>
      </c>
    </row>
    <row r="65" spans="1:8" s="191" customFormat="1" ht="15.6" thickBot="1" x14ac:dyDescent="0.4">
      <c r="A65" s="253" t="s">
        <v>64</v>
      </c>
      <c r="B65" s="254"/>
      <c r="C65" s="195">
        <v>5</v>
      </c>
    </row>
    <row r="66" spans="1:8" s="191" customFormat="1" ht="15.6" thickBot="1" x14ac:dyDescent="0.4">
      <c r="A66" s="244" t="s">
        <v>39</v>
      </c>
      <c r="B66" s="245"/>
      <c r="C66" s="196">
        <f>SUM(C41:C64)</f>
        <v>385</v>
      </c>
    </row>
    <row r="67" spans="1:8" s="191" customFormat="1" ht="15" x14ac:dyDescent="0.35">
      <c r="A67" s="74"/>
      <c r="B67" s="74"/>
      <c r="C67" s="74"/>
    </row>
    <row r="68" spans="1:8" s="191" customFormat="1" ht="15" x14ac:dyDescent="0.35">
      <c r="A68" s="74"/>
      <c r="B68" s="74"/>
      <c r="C68" s="74"/>
      <c r="F68" s="74"/>
      <c r="G68" s="74"/>
      <c r="H68" s="74"/>
    </row>
    <row r="69" spans="1:8" s="191" customFormat="1" ht="15" x14ac:dyDescent="0.35">
      <c r="A69" s="74"/>
      <c r="B69" s="74"/>
      <c r="C69" s="74"/>
      <c r="F69" s="74"/>
      <c r="G69" s="74"/>
      <c r="H69" s="74"/>
    </row>
  </sheetData>
  <mergeCells count="58">
    <mergeCell ref="A66:B66"/>
    <mergeCell ref="A64:B64"/>
    <mergeCell ref="A3:H3"/>
    <mergeCell ref="A53:B53"/>
    <mergeCell ref="A58:B58"/>
    <mergeCell ref="A11:H11"/>
    <mergeCell ref="A14:H14"/>
    <mergeCell ref="A48:B48"/>
    <mergeCell ref="A52:B52"/>
    <mergeCell ref="A65:B65"/>
    <mergeCell ref="D1:H1"/>
    <mergeCell ref="A2:B2"/>
    <mergeCell ref="A32:H32"/>
    <mergeCell ref="A61:B61"/>
    <mergeCell ref="A62:B62"/>
    <mergeCell ref="A40:B40"/>
    <mergeCell ref="A39:C39"/>
    <mergeCell ref="A54:B54"/>
    <mergeCell ref="A55:B55"/>
    <mergeCell ref="A56:B56"/>
    <mergeCell ref="A57:B57"/>
    <mergeCell ref="A59:B59"/>
    <mergeCell ref="A60:B60"/>
    <mergeCell ref="A45:B45"/>
    <mergeCell ref="A47:B47"/>
    <mergeCell ref="A49:B49"/>
    <mergeCell ref="F2:H2"/>
    <mergeCell ref="C2:E2"/>
    <mergeCell ref="D37:H37"/>
    <mergeCell ref="A38:B38"/>
    <mergeCell ref="C38:E38"/>
    <mergeCell ref="F38:H38"/>
    <mergeCell ref="A63:B63"/>
    <mergeCell ref="A50:B50"/>
    <mergeCell ref="A51:B51"/>
    <mergeCell ref="A42:B42"/>
    <mergeCell ref="A43:B43"/>
    <mergeCell ref="A44:B44"/>
    <mergeCell ref="A41:B41"/>
    <mergeCell ref="B27:H27"/>
    <mergeCell ref="B30:H30"/>
    <mergeCell ref="G40:H40"/>
    <mergeCell ref="G41:H41"/>
    <mergeCell ref="G52:H52"/>
    <mergeCell ref="G53:H53"/>
    <mergeCell ref="G54:H54"/>
    <mergeCell ref="G55:H55"/>
    <mergeCell ref="F39:H39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</mergeCells>
  <conditionalFormatting sqref="B35:F35">
    <cfRule type="cellIs" dxfId="3" priority="4" operator="lessThan">
      <formula>0</formula>
    </cfRule>
  </conditionalFormatting>
  <conditionalFormatting sqref="B31:H35">
    <cfRule type="cellIs" dxfId="2" priority="1" operator="lessThan">
      <formula>0</formula>
    </cfRule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FC36-762F-4940-A97E-E3D3C50EA7E6}">
  <dimension ref="A1:I71"/>
  <sheetViews>
    <sheetView view="pageLayout" zoomScaleNormal="100" workbookViewId="0">
      <selection activeCell="J2" sqref="J2"/>
    </sheetView>
  </sheetViews>
  <sheetFormatPr defaultColWidth="9.109375" defaultRowHeight="13.2" x14ac:dyDescent="0.3"/>
  <cols>
    <col min="1" max="1" width="20.77734375" style="74" customWidth="1"/>
    <col min="2" max="2" width="9.77734375" style="74" customWidth="1"/>
    <col min="3" max="3" width="10.44140625" style="74" customWidth="1"/>
    <col min="4" max="5" width="9.88671875" style="74" customWidth="1"/>
    <col min="6" max="6" width="10.88671875" style="74" customWidth="1"/>
    <col min="7" max="7" width="12.21875" style="74" customWidth="1"/>
    <col min="8" max="8" width="11.77734375" style="74" customWidth="1"/>
    <col min="9" max="11" width="9.109375" style="74"/>
    <col min="12" max="12" width="32.44140625" style="74" bestFit="1" customWidth="1"/>
    <col min="13" max="13" width="9.109375" style="74"/>
    <col min="14" max="17" width="0" style="74" hidden="1" customWidth="1"/>
    <col min="18" max="16384" width="9.109375" style="74"/>
  </cols>
  <sheetData>
    <row r="1" spans="1:9" s="72" customFormat="1" ht="58.5" customHeight="1" thickBot="1" x14ac:dyDescent="0.35">
      <c r="A1" s="132"/>
      <c r="B1" s="133"/>
      <c r="C1" s="134"/>
      <c r="D1" s="233" t="s">
        <v>36</v>
      </c>
      <c r="E1" s="233"/>
      <c r="F1" s="233"/>
      <c r="G1" s="233"/>
      <c r="H1" s="234"/>
      <c r="I1" s="71"/>
    </row>
    <row r="2" spans="1:9" s="73" customFormat="1" ht="105.75" customHeight="1" thickBot="1" x14ac:dyDescent="0.35">
      <c r="A2" s="147" t="s">
        <v>135</v>
      </c>
      <c r="B2" s="307" t="s">
        <v>138</v>
      </c>
      <c r="C2" s="308"/>
      <c r="D2" s="227" t="s">
        <v>142</v>
      </c>
      <c r="E2" s="228"/>
      <c r="F2" s="228"/>
      <c r="G2" s="228"/>
      <c r="H2" s="229"/>
      <c r="I2" s="45"/>
    </row>
    <row r="3" spans="1:9" s="129" customFormat="1" ht="16.5" customHeight="1" thickBot="1" x14ac:dyDescent="0.3">
      <c r="A3" s="293" t="s">
        <v>149</v>
      </c>
      <c r="B3" s="294"/>
      <c r="C3" s="294"/>
      <c r="D3" s="294"/>
      <c r="E3" s="294"/>
      <c r="F3" s="294"/>
      <c r="G3" s="294"/>
      <c r="H3" s="295"/>
      <c r="I3" s="4"/>
    </row>
    <row r="4" spans="1:9" s="2" customFormat="1" ht="26.25" customHeight="1" thickBot="1" x14ac:dyDescent="0.4">
      <c r="A4" s="142" t="s">
        <v>143</v>
      </c>
      <c r="B4" s="143" t="s">
        <v>45</v>
      </c>
      <c r="C4" s="144" t="s">
        <v>55</v>
      </c>
      <c r="D4" s="144" t="s">
        <v>31</v>
      </c>
      <c r="E4" s="144" t="s">
        <v>32</v>
      </c>
      <c r="F4" s="144" t="s">
        <v>0</v>
      </c>
      <c r="G4" s="144" t="s">
        <v>144</v>
      </c>
      <c r="H4" s="145" t="s">
        <v>56</v>
      </c>
      <c r="I4" s="1"/>
    </row>
    <row r="5" spans="1:9" s="130" customFormat="1" x14ac:dyDescent="0.3">
      <c r="A5" s="5" t="s">
        <v>1</v>
      </c>
      <c r="B5" s="6">
        <v>85</v>
      </c>
      <c r="C5" s="6">
        <v>31</v>
      </c>
      <c r="D5" s="6">
        <v>24</v>
      </c>
      <c r="E5" s="6">
        <v>27</v>
      </c>
      <c r="F5" s="6">
        <v>85</v>
      </c>
      <c r="G5" s="6">
        <v>30</v>
      </c>
      <c r="H5" s="7">
        <v>52</v>
      </c>
    </row>
    <row r="6" spans="1:9" s="130" customFormat="1" x14ac:dyDescent="0.3">
      <c r="A6" s="8" t="s">
        <v>2</v>
      </c>
      <c r="B6" s="9">
        <v>97.74</v>
      </c>
      <c r="C6" s="9">
        <v>30.88</v>
      </c>
      <c r="D6" s="9">
        <v>27.56</v>
      </c>
      <c r="E6" s="9">
        <v>35.79</v>
      </c>
      <c r="F6" s="9">
        <v>76.58</v>
      </c>
      <c r="G6" s="9">
        <v>37.89</v>
      </c>
      <c r="H6" s="10">
        <v>70.5</v>
      </c>
    </row>
    <row r="7" spans="1:9" s="130" customFormat="1" ht="13.8" thickBot="1" x14ac:dyDescent="0.35">
      <c r="A7" s="11" t="s">
        <v>60</v>
      </c>
      <c r="B7" s="40">
        <f>B6-85</f>
        <v>12.739999999999995</v>
      </c>
      <c r="C7" s="146">
        <f>C6-31</f>
        <v>-0.12000000000000099</v>
      </c>
      <c r="D7" s="40">
        <f>D6-24</f>
        <v>3.5599999999999987</v>
      </c>
      <c r="E7" s="40">
        <f>E6-27</f>
        <v>8.7899999999999991</v>
      </c>
      <c r="F7" s="146">
        <f>F6-85</f>
        <v>-8.4200000000000017</v>
      </c>
      <c r="G7" s="40">
        <f>G6-30</f>
        <v>7.8900000000000006</v>
      </c>
      <c r="H7" s="41">
        <v>18.5</v>
      </c>
    </row>
    <row r="8" spans="1:9" s="130" customFormat="1" ht="13.8" thickBot="1" x14ac:dyDescent="0.35">
      <c r="A8" s="113"/>
      <c r="B8" s="113"/>
      <c r="C8" s="113"/>
      <c r="D8" s="113"/>
      <c r="E8" s="113"/>
      <c r="F8" s="113"/>
      <c r="G8" s="113"/>
      <c r="H8" s="114"/>
    </row>
    <row r="9" spans="1:9" s="130" customFormat="1" x14ac:dyDescent="0.3">
      <c r="A9" s="12" t="s">
        <v>59</v>
      </c>
      <c r="B9" s="12">
        <v>53</v>
      </c>
      <c r="C9" s="12">
        <v>25</v>
      </c>
      <c r="D9" s="12">
        <v>24</v>
      </c>
      <c r="E9" s="12">
        <v>25</v>
      </c>
      <c r="F9" s="12">
        <v>49</v>
      </c>
      <c r="G9" s="12">
        <v>26</v>
      </c>
      <c r="H9" s="12">
        <v>75</v>
      </c>
    </row>
    <row r="10" spans="1:9" s="130" customFormat="1" ht="13.8" thickBot="1" x14ac:dyDescent="0.35">
      <c r="A10" s="13" t="s">
        <v>60</v>
      </c>
      <c r="B10" s="138">
        <f>B9-85</f>
        <v>-32</v>
      </c>
      <c r="C10" s="138">
        <f>C9-31</f>
        <v>-6</v>
      </c>
      <c r="D10" s="13">
        <f>D9-24</f>
        <v>0</v>
      </c>
      <c r="E10" s="138">
        <f>E9-27</f>
        <v>-2</v>
      </c>
      <c r="F10" s="138">
        <f>F9-85</f>
        <v>-36</v>
      </c>
      <c r="G10" s="138">
        <f>G9-30</f>
        <v>-4</v>
      </c>
      <c r="H10" s="13">
        <f>H9-52</f>
        <v>23</v>
      </c>
    </row>
    <row r="11" spans="1:9" s="130" customFormat="1" ht="13.8" thickBot="1" x14ac:dyDescent="0.35">
      <c r="A11" s="314"/>
      <c r="B11" s="314"/>
      <c r="C11" s="314"/>
      <c r="D11" s="314"/>
      <c r="E11" s="314"/>
      <c r="F11" s="314"/>
      <c r="G11" s="314"/>
      <c r="H11" s="314"/>
    </row>
    <row r="12" spans="1:9" s="130" customFormat="1" ht="16.5" customHeight="1" x14ac:dyDescent="0.3">
      <c r="A12" s="14" t="s">
        <v>58</v>
      </c>
      <c r="B12" s="14">
        <v>75</v>
      </c>
      <c r="C12" s="14">
        <v>18</v>
      </c>
      <c r="D12" s="14">
        <v>16</v>
      </c>
      <c r="E12" s="14">
        <v>23</v>
      </c>
      <c r="F12" s="14">
        <v>70</v>
      </c>
      <c r="G12" s="14">
        <v>22</v>
      </c>
      <c r="H12" s="14">
        <v>69</v>
      </c>
    </row>
    <row r="13" spans="1:9" s="130" customFormat="1" ht="13.8" thickBot="1" x14ac:dyDescent="0.35">
      <c r="A13" s="15" t="s">
        <v>60</v>
      </c>
      <c r="B13" s="139">
        <f t="shared" ref="B13:H13" si="0">B12-B5</f>
        <v>-10</v>
      </c>
      <c r="C13" s="139">
        <f t="shared" si="0"/>
        <v>-13</v>
      </c>
      <c r="D13" s="139">
        <f t="shared" si="0"/>
        <v>-8</v>
      </c>
      <c r="E13" s="139">
        <f t="shared" si="0"/>
        <v>-4</v>
      </c>
      <c r="F13" s="139">
        <f t="shared" si="0"/>
        <v>-15</v>
      </c>
      <c r="G13" s="139">
        <f t="shared" si="0"/>
        <v>-8</v>
      </c>
      <c r="H13" s="15">
        <f t="shared" si="0"/>
        <v>17</v>
      </c>
    </row>
    <row r="14" spans="1:9" s="130" customFormat="1" ht="13.8" thickBot="1" x14ac:dyDescent="0.35">
      <c r="A14" s="314"/>
      <c r="B14" s="314"/>
      <c r="C14" s="314"/>
      <c r="D14" s="314"/>
      <c r="E14" s="314"/>
      <c r="F14" s="314"/>
      <c r="G14" s="314"/>
      <c r="H14" s="314"/>
    </row>
    <row r="15" spans="1:9" s="130" customFormat="1" x14ac:dyDescent="0.3">
      <c r="A15" s="118" t="s">
        <v>3</v>
      </c>
      <c r="B15" s="118">
        <v>66</v>
      </c>
      <c r="C15" s="118">
        <v>8</v>
      </c>
      <c r="D15" s="118">
        <v>10</v>
      </c>
      <c r="E15" s="118">
        <v>12</v>
      </c>
      <c r="F15" s="118">
        <v>53</v>
      </c>
      <c r="G15" s="118">
        <v>28</v>
      </c>
      <c r="H15" s="118">
        <v>59</v>
      </c>
    </row>
    <row r="16" spans="1:9" s="130" customFormat="1" ht="13.8" thickBot="1" x14ac:dyDescent="0.35">
      <c r="A16" s="119" t="s">
        <v>60</v>
      </c>
      <c r="B16" s="137">
        <f t="shared" ref="B16:H16" si="1">B15-B5</f>
        <v>-19</v>
      </c>
      <c r="C16" s="137">
        <f t="shared" si="1"/>
        <v>-23</v>
      </c>
      <c r="D16" s="137">
        <f t="shared" si="1"/>
        <v>-14</v>
      </c>
      <c r="E16" s="137">
        <f t="shared" si="1"/>
        <v>-15</v>
      </c>
      <c r="F16" s="137">
        <f t="shared" si="1"/>
        <v>-32</v>
      </c>
      <c r="G16" s="137">
        <f t="shared" si="1"/>
        <v>-2</v>
      </c>
      <c r="H16" s="119">
        <f t="shared" si="1"/>
        <v>7</v>
      </c>
    </row>
    <row r="17" spans="1:8" s="131" customFormat="1" ht="13.8" thickBot="1" x14ac:dyDescent="0.35">
      <c r="A17" s="16"/>
      <c r="B17" s="16"/>
      <c r="C17" s="16"/>
      <c r="D17" s="16"/>
      <c r="E17" s="16"/>
      <c r="F17" s="16"/>
      <c r="G17" s="16"/>
      <c r="H17" s="16"/>
    </row>
    <row r="18" spans="1:8" s="130" customFormat="1" ht="26.4" x14ac:dyDescent="0.3">
      <c r="A18" s="17" t="s">
        <v>67</v>
      </c>
      <c r="B18" s="17">
        <v>41</v>
      </c>
      <c r="C18" s="17">
        <v>6</v>
      </c>
      <c r="D18" s="17">
        <v>2</v>
      </c>
      <c r="E18" s="17">
        <v>20</v>
      </c>
      <c r="F18" s="17">
        <v>49</v>
      </c>
      <c r="G18" s="17">
        <v>24</v>
      </c>
      <c r="H18" s="17">
        <v>69</v>
      </c>
    </row>
    <row r="19" spans="1:8" s="130" customFormat="1" ht="13.8" thickBot="1" x14ac:dyDescent="0.35">
      <c r="A19" s="18" t="s">
        <v>60</v>
      </c>
      <c r="B19" s="136">
        <f t="shared" ref="B19:H19" si="2">B18-B5</f>
        <v>-44</v>
      </c>
      <c r="C19" s="136">
        <f t="shared" si="2"/>
        <v>-25</v>
      </c>
      <c r="D19" s="136">
        <f t="shared" si="2"/>
        <v>-22</v>
      </c>
      <c r="E19" s="136">
        <f t="shared" si="2"/>
        <v>-7</v>
      </c>
      <c r="F19" s="136">
        <f t="shared" si="2"/>
        <v>-36</v>
      </c>
      <c r="G19" s="136">
        <f t="shared" si="2"/>
        <v>-6</v>
      </c>
      <c r="H19" s="18">
        <f t="shared" si="2"/>
        <v>17</v>
      </c>
    </row>
    <row r="20" spans="1:8" s="131" customFormat="1" ht="13.8" thickBot="1" x14ac:dyDescent="0.35">
      <c r="A20" s="16"/>
      <c r="B20" s="120"/>
      <c r="C20" s="120"/>
      <c r="D20" s="120"/>
      <c r="E20" s="120"/>
      <c r="F20" s="120"/>
      <c r="G20" s="120"/>
      <c r="H20" s="120"/>
    </row>
    <row r="21" spans="1:8" s="130" customFormat="1" x14ac:dyDescent="0.3">
      <c r="A21" s="14" t="s">
        <v>134</v>
      </c>
      <c r="B21" s="14">
        <v>72</v>
      </c>
      <c r="C21" s="14">
        <v>5</v>
      </c>
      <c r="D21" s="14">
        <v>7</v>
      </c>
      <c r="E21" s="14">
        <v>11</v>
      </c>
      <c r="F21" s="14">
        <v>60</v>
      </c>
      <c r="G21" s="14">
        <v>22</v>
      </c>
      <c r="H21" s="14">
        <v>63</v>
      </c>
    </row>
    <row r="22" spans="1:8" s="130" customFormat="1" ht="13.8" thickBot="1" x14ac:dyDescent="0.35">
      <c r="A22" s="15" t="s">
        <v>60</v>
      </c>
      <c r="B22" s="139">
        <f t="shared" ref="B22:H22" si="3">B21-B5</f>
        <v>-13</v>
      </c>
      <c r="C22" s="139">
        <f t="shared" si="3"/>
        <v>-26</v>
      </c>
      <c r="D22" s="139">
        <f t="shared" si="3"/>
        <v>-17</v>
      </c>
      <c r="E22" s="139">
        <f t="shared" si="3"/>
        <v>-16</v>
      </c>
      <c r="F22" s="139">
        <f t="shared" si="3"/>
        <v>-25</v>
      </c>
      <c r="G22" s="139">
        <f t="shared" si="3"/>
        <v>-8</v>
      </c>
      <c r="H22" s="15">
        <f t="shared" si="3"/>
        <v>11</v>
      </c>
    </row>
    <row r="23" spans="1:8" s="131" customFormat="1" ht="13.8" thickBot="1" x14ac:dyDescent="0.35">
      <c r="A23" s="121"/>
      <c r="B23" s="122"/>
      <c r="C23" s="122"/>
      <c r="D23" s="122"/>
      <c r="E23" s="122"/>
      <c r="F23" s="122"/>
      <c r="G23" s="122"/>
      <c r="H23" s="123"/>
    </row>
    <row r="24" spans="1:8" s="130" customFormat="1" x14ac:dyDescent="0.3">
      <c r="A24" s="19" t="s">
        <v>57</v>
      </c>
      <c r="B24" s="19">
        <v>82</v>
      </c>
      <c r="C24" s="19">
        <v>32</v>
      </c>
      <c r="D24" s="19">
        <v>28</v>
      </c>
      <c r="E24" s="19">
        <v>34</v>
      </c>
      <c r="F24" s="19">
        <v>69</v>
      </c>
      <c r="G24" s="19">
        <v>86</v>
      </c>
      <c r="H24" s="19">
        <v>78</v>
      </c>
    </row>
    <row r="25" spans="1:8" s="130" customFormat="1" ht="13.8" thickBot="1" x14ac:dyDescent="0.35">
      <c r="A25" s="20" t="s">
        <v>60</v>
      </c>
      <c r="B25" s="140">
        <f t="shared" ref="B25:H25" si="4">B24-B5</f>
        <v>-3</v>
      </c>
      <c r="C25" s="20">
        <f t="shared" si="4"/>
        <v>1</v>
      </c>
      <c r="D25" s="20">
        <f t="shared" si="4"/>
        <v>4</v>
      </c>
      <c r="E25" s="20">
        <f t="shared" si="4"/>
        <v>7</v>
      </c>
      <c r="F25" s="140">
        <f t="shared" si="4"/>
        <v>-16</v>
      </c>
      <c r="G25" s="20">
        <f t="shared" si="4"/>
        <v>56</v>
      </c>
      <c r="H25" s="20">
        <f t="shared" si="4"/>
        <v>26</v>
      </c>
    </row>
    <row r="26" spans="1:8" s="131" customFormat="1" ht="13.8" thickBot="1" x14ac:dyDescent="0.35">
      <c r="A26" s="121"/>
      <c r="B26" s="122"/>
      <c r="C26" s="122"/>
      <c r="D26" s="122"/>
      <c r="E26" s="122"/>
      <c r="F26" s="122"/>
      <c r="G26" s="122"/>
      <c r="H26" s="123"/>
    </row>
    <row r="27" spans="1:8" s="130" customFormat="1" x14ac:dyDescent="0.3">
      <c r="A27" s="21" t="s">
        <v>4</v>
      </c>
      <c r="B27" s="21">
        <v>0</v>
      </c>
      <c r="C27" s="21">
        <v>0</v>
      </c>
      <c r="D27" s="21">
        <v>0</v>
      </c>
      <c r="E27" s="21">
        <v>0</v>
      </c>
      <c r="F27" s="21">
        <v>100</v>
      </c>
      <c r="G27" s="21">
        <v>0</v>
      </c>
      <c r="H27" s="21">
        <v>37.5</v>
      </c>
    </row>
    <row r="28" spans="1:8" s="130" customFormat="1" ht="13.8" thickBot="1" x14ac:dyDescent="0.35">
      <c r="A28" s="22" t="s">
        <v>60</v>
      </c>
      <c r="B28" s="141">
        <f t="shared" ref="B28:H28" si="5">B27-B5</f>
        <v>-85</v>
      </c>
      <c r="C28" s="141">
        <f t="shared" si="5"/>
        <v>-31</v>
      </c>
      <c r="D28" s="141">
        <f t="shared" si="5"/>
        <v>-24</v>
      </c>
      <c r="E28" s="141">
        <f t="shared" si="5"/>
        <v>-27</v>
      </c>
      <c r="F28" s="22">
        <f t="shared" si="5"/>
        <v>15</v>
      </c>
      <c r="G28" s="141">
        <f t="shared" si="5"/>
        <v>-30</v>
      </c>
      <c r="H28" s="141">
        <f t="shared" si="5"/>
        <v>-14.5</v>
      </c>
    </row>
    <row r="29" spans="1:8" s="130" customFormat="1" ht="13.8" thickBot="1" x14ac:dyDescent="0.35">
      <c r="A29" s="125"/>
      <c r="B29" s="126"/>
      <c r="C29" s="126"/>
      <c r="D29" s="126"/>
      <c r="E29" s="126"/>
      <c r="F29" s="126"/>
      <c r="G29" s="126"/>
      <c r="H29" s="126"/>
    </row>
    <row r="30" spans="1:8" s="130" customFormat="1" x14ac:dyDescent="0.3">
      <c r="A30" s="127" t="s">
        <v>54</v>
      </c>
      <c r="B30" s="115" t="s">
        <v>105</v>
      </c>
      <c r="C30" s="115" t="s">
        <v>105</v>
      </c>
      <c r="D30" s="115" t="s">
        <v>105</v>
      </c>
      <c r="E30" s="115" t="s">
        <v>105</v>
      </c>
      <c r="F30" s="115" t="s">
        <v>105</v>
      </c>
      <c r="G30" s="115" t="s">
        <v>105</v>
      </c>
      <c r="H30" s="116" t="s">
        <v>105</v>
      </c>
    </row>
    <row r="31" spans="1:8" s="130" customFormat="1" ht="16.5" customHeight="1" thickBot="1" x14ac:dyDescent="0.35">
      <c r="A31" s="128" t="s">
        <v>60</v>
      </c>
      <c r="B31" s="124"/>
      <c r="C31" s="124"/>
      <c r="D31" s="124"/>
      <c r="E31" s="124"/>
      <c r="F31" s="124"/>
      <c r="G31" s="124"/>
      <c r="H31" s="117"/>
    </row>
    <row r="32" spans="1:8" s="77" customFormat="1" ht="13.8" thickBot="1" x14ac:dyDescent="0.3">
      <c r="A32" s="237" t="s">
        <v>35</v>
      </c>
      <c r="B32" s="238"/>
      <c r="C32" s="238"/>
      <c r="D32" s="238"/>
      <c r="E32" s="238"/>
      <c r="F32" s="238"/>
      <c r="G32" s="238"/>
      <c r="H32" s="239"/>
    </row>
    <row r="33" spans="1:9" x14ac:dyDescent="0.3">
      <c r="A33" s="158"/>
      <c r="B33" s="159" t="s">
        <v>22</v>
      </c>
      <c r="C33" s="159" t="s">
        <v>23</v>
      </c>
      <c r="D33" s="159" t="s">
        <v>24</v>
      </c>
      <c r="E33" s="159" t="s">
        <v>25</v>
      </c>
      <c r="F33" s="159" t="s">
        <v>26</v>
      </c>
      <c r="G33" s="159" t="s">
        <v>27</v>
      </c>
      <c r="H33" s="160" t="s">
        <v>28</v>
      </c>
    </row>
    <row r="34" spans="1:9" ht="27" thickBot="1" x14ac:dyDescent="0.35">
      <c r="A34" s="161" t="s">
        <v>44</v>
      </c>
      <c r="B34" s="162" t="s">
        <v>45</v>
      </c>
      <c r="C34" s="162" t="s">
        <v>30</v>
      </c>
      <c r="D34" s="162" t="s">
        <v>31</v>
      </c>
      <c r="E34" s="162" t="s">
        <v>32</v>
      </c>
      <c r="F34" s="162" t="s">
        <v>0</v>
      </c>
      <c r="G34" s="162" t="s">
        <v>46</v>
      </c>
      <c r="H34" s="163" t="s">
        <v>56</v>
      </c>
    </row>
    <row r="35" spans="1:9" x14ac:dyDescent="0.3">
      <c r="A35" s="164" t="s">
        <v>33</v>
      </c>
      <c r="B35" s="165">
        <v>107.33181818181816</v>
      </c>
      <c r="C35" s="165">
        <v>36.959090909090904</v>
      </c>
      <c r="D35" s="165">
        <v>33.670909090909092</v>
      </c>
      <c r="E35" s="165">
        <v>44.38636363636364</v>
      </c>
      <c r="F35" s="166">
        <v>79.898181818181811</v>
      </c>
      <c r="G35" s="166">
        <v>33.577272727272728</v>
      </c>
      <c r="H35" s="166">
        <v>85.01</v>
      </c>
    </row>
    <row r="36" spans="1:9" ht="13.8" thickBot="1" x14ac:dyDescent="0.35">
      <c r="A36" s="167" t="s">
        <v>34</v>
      </c>
      <c r="B36" s="168">
        <v>22.331818181818164</v>
      </c>
      <c r="C36" s="168">
        <v>5.9590909090909037</v>
      </c>
      <c r="D36" s="168">
        <v>9.6709090909090918</v>
      </c>
      <c r="E36" s="168">
        <v>17.38636363636364</v>
      </c>
      <c r="F36" s="148">
        <v>-5.1018181818181887</v>
      </c>
      <c r="G36" s="169">
        <v>3.577272727272728</v>
      </c>
      <c r="H36" s="169">
        <v>33.010000000000005</v>
      </c>
    </row>
    <row r="37" spans="1:9" s="72" customFormat="1" ht="58.5" customHeight="1" thickBot="1" x14ac:dyDescent="0.35">
      <c r="A37" s="132"/>
      <c r="B37" s="133"/>
      <c r="C37" s="134"/>
      <c r="D37" s="233" t="s">
        <v>36</v>
      </c>
      <c r="E37" s="233"/>
      <c r="F37" s="233"/>
      <c r="G37" s="233"/>
      <c r="H37" s="234"/>
      <c r="I37" s="71"/>
    </row>
    <row r="38" spans="1:9" s="73" customFormat="1" ht="81" customHeight="1" thickBot="1" x14ac:dyDescent="0.35">
      <c r="A38" s="147" t="s">
        <v>135</v>
      </c>
      <c r="B38" s="307" t="s">
        <v>138</v>
      </c>
      <c r="C38" s="308"/>
      <c r="D38" s="227" t="s">
        <v>139</v>
      </c>
      <c r="E38" s="228"/>
      <c r="F38" s="228"/>
      <c r="G38" s="228"/>
      <c r="H38" s="229"/>
      <c r="I38" s="45"/>
    </row>
    <row r="39" spans="1:9" ht="17.25" customHeight="1" x14ac:dyDescent="0.3">
      <c r="A39" s="241" t="s">
        <v>53</v>
      </c>
      <c r="B39" s="242"/>
      <c r="C39" s="243"/>
      <c r="G39" s="310" t="s">
        <v>137</v>
      </c>
      <c r="H39" s="311"/>
    </row>
    <row r="40" spans="1:9" ht="30" x14ac:dyDescent="0.3">
      <c r="A40" s="240" t="s">
        <v>6</v>
      </c>
      <c r="B40" s="240"/>
      <c r="C40" s="149" t="s">
        <v>7</v>
      </c>
      <c r="G40" s="154" t="s">
        <v>29</v>
      </c>
      <c r="H40" s="155" t="s">
        <v>5</v>
      </c>
    </row>
    <row r="41" spans="1:9" ht="15" x14ac:dyDescent="0.3">
      <c r="A41" s="312" t="s">
        <v>106</v>
      </c>
      <c r="B41" s="313"/>
      <c r="C41" s="150">
        <v>8</v>
      </c>
      <c r="D41" s="75"/>
      <c r="E41" s="75"/>
      <c r="F41" s="75"/>
      <c r="G41" s="156">
        <v>268</v>
      </c>
      <c r="H41" s="35" t="s">
        <v>111</v>
      </c>
    </row>
    <row r="42" spans="1:9" ht="15" x14ac:dyDescent="0.3">
      <c r="A42" s="226" t="s">
        <v>47</v>
      </c>
      <c r="B42" s="226"/>
      <c r="C42" s="151">
        <v>10</v>
      </c>
      <c r="D42" s="75"/>
      <c r="E42" s="75"/>
      <c r="F42" s="75"/>
      <c r="G42" s="156">
        <v>267</v>
      </c>
      <c r="H42" s="35" t="s">
        <v>112</v>
      </c>
    </row>
    <row r="43" spans="1:9" ht="12.45" customHeight="1" x14ac:dyDescent="0.3">
      <c r="A43" s="226" t="s">
        <v>8</v>
      </c>
      <c r="B43" s="226"/>
      <c r="C43" s="151">
        <v>29</v>
      </c>
      <c r="D43" s="75"/>
      <c r="E43" s="75"/>
      <c r="F43" s="75"/>
      <c r="G43" s="156">
        <v>264</v>
      </c>
      <c r="H43" s="35" t="s">
        <v>113</v>
      </c>
    </row>
    <row r="44" spans="1:9" ht="15" x14ac:dyDescent="0.3">
      <c r="A44" s="226" t="s">
        <v>9</v>
      </c>
      <c r="B44" s="226"/>
      <c r="C44" s="151">
        <v>11</v>
      </c>
      <c r="D44" s="75"/>
      <c r="E44" s="75"/>
      <c r="F44" s="75"/>
      <c r="G44" s="156">
        <v>259</v>
      </c>
      <c r="H44" s="35" t="s">
        <v>114</v>
      </c>
    </row>
    <row r="45" spans="1:9" ht="15" x14ac:dyDescent="0.3">
      <c r="A45" s="226" t="s">
        <v>48</v>
      </c>
      <c r="B45" s="226"/>
      <c r="C45" s="151">
        <v>37</v>
      </c>
      <c r="D45" s="75"/>
      <c r="E45" s="75"/>
      <c r="F45" s="75"/>
      <c r="G45" s="156">
        <v>260</v>
      </c>
      <c r="H45" s="35" t="s">
        <v>115</v>
      </c>
    </row>
    <row r="46" spans="1:9" ht="15" x14ac:dyDescent="0.3">
      <c r="A46" s="226" t="s">
        <v>41</v>
      </c>
      <c r="B46" s="226"/>
      <c r="C46" s="151">
        <v>301</v>
      </c>
      <c r="D46" s="75"/>
      <c r="E46" s="75"/>
      <c r="F46" s="75"/>
      <c r="G46" s="156">
        <v>261</v>
      </c>
      <c r="H46" s="35" t="s">
        <v>116</v>
      </c>
    </row>
    <row r="47" spans="1:9" ht="15" x14ac:dyDescent="0.3">
      <c r="A47" s="226" t="s">
        <v>61</v>
      </c>
      <c r="B47" s="226"/>
      <c r="C47" s="151">
        <v>51</v>
      </c>
      <c r="D47" s="75"/>
      <c r="E47" s="75"/>
      <c r="F47" s="75"/>
      <c r="G47" s="156">
        <v>262</v>
      </c>
      <c r="H47" s="35" t="s">
        <v>136</v>
      </c>
    </row>
    <row r="48" spans="1:9" ht="13.2" customHeight="1" x14ac:dyDescent="0.3">
      <c r="A48" s="226" t="s">
        <v>43</v>
      </c>
      <c r="B48" s="251"/>
      <c r="C48" s="151">
        <v>13</v>
      </c>
      <c r="D48" s="75"/>
      <c r="E48" s="75"/>
      <c r="F48" s="75"/>
      <c r="G48" s="156">
        <v>265</v>
      </c>
      <c r="H48" s="35" t="s">
        <v>117</v>
      </c>
    </row>
    <row r="49" spans="1:8" ht="15" x14ac:dyDescent="0.3">
      <c r="A49" s="226" t="s">
        <v>38</v>
      </c>
      <c r="B49" s="226"/>
      <c r="C49" s="151">
        <v>180</v>
      </c>
      <c r="D49" s="75"/>
      <c r="E49" s="75"/>
      <c r="F49" s="76"/>
      <c r="G49" s="156">
        <v>266</v>
      </c>
      <c r="H49" s="35" t="s">
        <v>118</v>
      </c>
    </row>
    <row r="50" spans="1:8" ht="15" x14ac:dyDescent="0.3">
      <c r="A50" s="226" t="s">
        <v>12</v>
      </c>
      <c r="B50" s="226"/>
      <c r="C50" s="151">
        <v>423</v>
      </c>
      <c r="D50" s="75"/>
      <c r="E50" s="75"/>
      <c r="F50" s="76"/>
      <c r="G50" s="156">
        <v>263</v>
      </c>
      <c r="H50" s="35" t="s">
        <v>119</v>
      </c>
    </row>
    <row r="51" spans="1:8" ht="15.6" thickBot="1" x14ac:dyDescent="0.35">
      <c r="A51" s="226" t="s">
        <v>13</v>
      </c>
      <c r="B51" s="226"/>
      <c r="C51" s="151">
        <v>64</v>
      </c>
      <c r="D51" s="75"/>
      <c r="E51" s="75"/>
      <c r="F51" s="76"/>
      <c r="G51" s="157">
        <v>353</v>
      </c>
      <c r="H51" s="37" t="s">
        <v>120</v>
      </c>
    </row>
    <row r="52" spans="1:8" ht="15" x14ac:dyDescent="0.3">
      <c r="A52" s="226" t="s">
        <v>14</v>
      </c>
      <c r="B52" s="226"/>
      <c r="C52" s="151">
        <v>227</v>
      </c>
      <c r="D52" s="75"/>
      <c r="E52" s="75"/>
      <c r="F52" s="76"/>
      <c r="G52" s="4"/>
      <c r="H52" s="4"/>
    </row>
    <row r="53" spans="1:8" ht="15" x14ac:dyDescent="0.3">
      <c r="A53" s="226" t="s">
        <v>40</v>
      </c>
      <c r="B53" s="251"/>
      <c r="C53" s="151">
        <v>193</v>
      </c>
      <c r="D53" s="75"/>
      <c r="E53" s="75"/>
      <c r="F53" s="76"/>
      <c r="G53" s="4"/>
      <c r="H53" s="76"/>
    </row>
    <row r="54" spans="1:8" ht="15" x14ac:dyDescent="0.3">
      <c r="A54" s="226" t="s">
        <v>107</v>
      </c>
      <c r="B54" s="226"/>
      <c r="C54" s="151">
        <v>11</v>
      </c>
      <c r="D54" s="75"/>
      <c r="E54" s="75"/>
      <c r="F54" s="76"/>
      <c r="G54" s="76"/>
      <c r="H54" s="76"/>
    </row>
    <row r="55" spans="1:8" ht="15" x14ac:dyDescent="0.3">
      <c r="A55" s="305" t="s">
        <v>109</v>
      </c>
      <c r="B55" s="306"/>
      <c r="C55" s="151">
        <v>1</v>
      </c>
      <c r="G55" s="76"/>
      <c r="H55" s="76"/>
    </row>
    <row r="56" spans="1:8" ht="15" x14ac:dyDescent="0.3">
      <c r="A56" s="305" t="s">
        <v>110</v>
      </c>
      <c r="B56" s="306"/>
      <c r="C56" s="151">
        <v>7</v>
      </c>
    </row>
    <row r="57" spans="1:8" ht="15" x14ac:dyDescent="0.3">
      <c r="A57" s="226" t="s">
        <v>49</v>
      </c>
      <c r="B57" s="226"/>
      <c r="C57" s="151">
        <v>134</v>
      </c>
    </row>
    <row r="58" spans="1:8" ht="15" x14ac:dyDescent="0.3">
      <c r="A58" s="226" t="s">
        <v>50</v>
      </c>
      <c r="B58" s="226"/>
      <c r="C58" s="151">
        <v>141</v>
      </c>
    </row>
    <row r="59" spans="1:8" ht="15" x14ac:dyDescent="0.3">
      <c r="A59" s="226" t="s">
        <v>62</v>
      </c>
      <c r="B59" s="251"/>
      <c r="C59" s="151">
        <v>15</v>
      </c>
    </row>
    <row r="60" spans="1:8" ht="15" x14ac:dyDescent="0.3">
      <c r="A60" s="226" t="s">
        <v>63</v>
      </c>
      <c r="B60" s="251"/>
      <c r="C60" s="151">
        <v>132</v>
      </c>
    </row>
    <row r="61" spans="1:8" ht="15" x14ac:dyDescent="0.3">
      <c r="A61" s="226" t="s">
        <v>108</v>
      </c>
      <c r="B61" s="251"/>
      <c r="C61" s="151">
        <v>29</v>
      </c>
    </row>
    <row r="62" spans="1:8" ht="15" x14ac:dyDescent="0.3">
      <c r="A62" s="226" t="s">
        <v>17</v>
      </c>
      <c r="B62" s="226"/>
      <c r="C62" s="151">
        <v>143</v>
      </c>
    </row>
    <row r="63" spans="1:8" ht="15" x14ac:dyDescent="0.3">
      <c r="A63" s="226" t="s">
        <v>65</v>
      </c>
      <c r="B63" s="251"/>
      <c r="C63" s="151">
        <v>139</v>
      </c>
    </row>
    <row r="64" spans="1:8" ht="15" x14ac:dyDescent="0.35">
      <c r="A64" s="225" t="s">
        <v>18</v>
      </c>
      <c r="B64" s="225"/>
      <c r="C64" s="152">
        <v>205</v>
      </c>
    </row>
    <row r="65" spans="1:3" ht="15" x14ac:dyDescent="0.35">
      <c r="A65" s="225" t="s">
        <v>51</v>
      </c>
      <c r="B65" s="225"/>
      <c r="C65" s="152">
        <v>139</v>
      </c>
    </row>
    <row r="66" spans="1:3" ht="15" x14ac:dyDescent="0.35">
      <c r="A66" s="225" t="s">
        <v>19</v>
      </c>
      <c r="B66" s="225"/>
      <c r="C66" s="152">
        <v>1236</v>
      </c>
    </row>
    <row r="67" spans="1:3" ht="15" x14ac:dyDescent="0.35">
      <c r="A67" s="225" t="s">
        <v>52</v>
      </c>
      <c r="B67" s="225"/>
      <c r="C67" s="152">
        <v>91</v>
      </c>
    </row>
    <row r="68" spans="1:3" ht="15" x14ac:dyDescent="0.35">
      <c r="A68" s="225" t="s">
        <v>20</v>
      </c>
      <c r="B68" s="225"/>
      <c r="C68" s="152">
        <v>98</v>
      </c>
    </row>
    <row r="69" spans="1:3" ht="15" x14ac:dyDescent="0.35">
      <c r="A69" s="225" t="s">
        <v>66</v>
      </c>
      <c r="B69" s="309"/>
      <c r="C69" s="152">
        <v>141</v>
      </c>
    </row>
    <row r="70" spans="1:3" ht="15" x14ac:dyDescent="0.35">
      <c r="A70" s="225" t="s">
        <v>64</v>
      </c>
      <c r="B70" s="309"/>
      <c r="C70" s="152">
        <v>5</v>
      </c>
    </row>
    <row r="71" spans="1:3" ht="15.6" thickBot="1" x14ac:dyDescent="0.4">
      <c r="A71" s="303" t="s">
        <v>39</v>
      </c>
      <c r="B71" s="304"/>
      <c r="C71" s="153">
        <f>SUM(C41:C69)</f>
        <v>4209</v>
      </c>
    </row>
  </sheetData>
  <mergeCells count="44">
    <mergeCell ref="A14:H14"/>
    <mergeCell ref="A32:H32"/>
    <mergeCell ref="D1:H1"/>
    <mergeCell ref="A3:H3"/>
    <mergeCell ref="A11:H11"/>
    <mergeCell ref="D2:H2"/>
    <mergeCell ref="B2:C2"/>
    <mergeCell ref="A50:B50"/>
    <mergeCell ref="A39:C39"/>
    <mergeCell ref="G39:H39"/>
    <mergeCell ref="A40:B40"/>
    <mergeCell ref="A41:B41"/>
    <mergeCell ref="A42:B42"/>
    <mergeCell ref="A43:B43"/>
    <mergeCell ref="A44:B44"/>
    <mergeCell ref="A45:B45"/>
    <mergeCell ref="A46:B46"/>
    <mergeCell ref="A47:B47"/>
    <mergeCell ref="A49:B49"/>
    <mergeCell ref="A62:B62"/>
    <mergeCell ref="A63:B63"/>
    <mergeCell ref="A64:B64"/>
    <mergeCell ref="A51:B51"/>
    <mergeCell ref="A52:B52"/>
    <mergeCell ref="A53:B53"/>
    <mergeCell ref="A54:B54"/>
    <mergeCell ref="A57:B57"/>
    <mergeCell ref="A58:B58"/>
    <mergeCell ref="A71:B71"/>
    <mergeCell ref="A48:B48"/>
    <mergeCell ref="A55:B55"/>
    <mergeCell ref="A56:B56"/>
    <mergeCell ref="D37:H37"/>
    <mergeCell ref="B38:C38"/>
    <mergeCell ref="D38:H38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7990-5A51-49A6-8752-B38577A26EF3}">
  <dimension ref="A1:R74"/>
  <sheetViews>
    <sheetView view="pageLayout" zoomScaleNormal="100" workbookViewId="0">
      <selection activeCell="A5" sqref="A5"/>
    </sheetView>
  </sheetViews>
  <sheetFormatPr defaultColWidth="9.109375" defaultRowHeight="13.8" x14ac:dyDescent="0.3"/>
  <cols>
    <col min="1" max="1" width="29.21875" style="2" customWidth="1"/>
    <col min="2" max="2" width="7.21875" style="2" customWidth="1"/>
    <col min="3" max="3" width="8.88671875" style="2" customWidth="1"/>
    <col min="4" max="4" width="8.6640625" style="2" customWidth="1"/>
    <col min="5" max="5" width="8.77734375" style="2" customWidth="1"/>
    <col min="6" max="6" width="9.33203125" style="2" customWidth="1"/>
    <col min="7" max="7" width="9.109375" style="2" customWidth="1"/>
    <col min="8" max="8" width="9.21875" style="2" customWidth="1"/>
    <col min="9" max="16384" width="9.109375" style="2"/>
  </cols>
  <sheetData>
    <row r="1" spans="1:9" s="29" customFormat="1" ht="57.75" customHeight="1" thickBot="1" x14ac:dyDescent="0.4">
      <c r="A1" s="170"/>
      <c r="B1" s="171"/>
      <c r="C1" s="172"/>
      <c r="D1" s="283" t="s">
        <v>36</v>
      </c>
      <c r="E1" s="283"/>
      <c r="F1" s="283"/>
      <c r="G1" s="283"/>
      <c r="H1" s="284"/>
      <c r="I1" s="28"/>
    </row>
    <row r="2" spans="1:9" s="29" customFormat="1" ht="14.7" customHeight="1" x14ac:dyDescent="0.3">
      <c r="A2" s="278" t="s">
        <v>131</v>
      </c>
      <c r="B2" s="279"/>
      <c r="C2" s="263" t="s">
        <v>130</v>
      </c>
      <c r="D2" s="264"/>
      <c r="E2" s="287" t="s">
        <v>129</v>
      </c>
      <c r="F2" s="288"/>
      <c r="G2" s="288"/>
      <c r="H2" s="289"/>
      <c r="I2" s="30"/>
    </row>
    <row r="3" spans="1:9" s="29" customFormat="1" ht="34.200000000000003" customHeight="1" thickBot="1" x14ac:dyDescent="0.35">
      <c r="A3" s="280"/>
      <c r="B3" s="281"/>
      <c r="C3" s="265"/>
      <c r="D3" s="266"/>
      <c r="E3" s="290"/>
      <c r="F3" s="291"/>
      <c r="G3" s="291"/>
      <c r="H3" s="292"/>
      <c r="I3" s="30"/>
    </row>
    <row r="4" spans="1:9" s="29" customFormat="1" ht="16.5" customHeight="1" thickBot="1" x14ac:dyDescent="0.35">
      <c r="A4" s="293" t="s">
        <v>148</v>
      </c>
      <c r="B4" s="294"/>
      <c r="C4" s="294"/>
      <c r="D4" s="294"/>
      <c r="E4" s="294"/>
      <c r="F4" s="294"/>
      <c r="G4" s="294"/>
      <c r="H4" s="295"/>
      <c r="I4" s="30"/>
    </row>
    <row r="5" spans="1:9" ht="26.25" customHeight="1" thickBot="1" x14ac:dyDescent="0.4">
      <c r="A5" s="142" t="s">
        <v>143</v>
      </c>
      <c r="B5" s="143" t="s">
        <v>45</v>
      </c>
      <c r="C5" s="144" t="s">
        <v>55</v>
      </c>
      <c r="D5" s="144" t="s">
        <v>31</v>
      </c>
      <c r="E5" s="144" t="s">
        <v>32</v>
      </c>
      <c r="F5" s="144" t="s">
        <v>0</v>
      </c>
      <c r="G5" s="144" t="s">
        <v>144</v>
      </c>
      <c r="H5" s="145" t="s">
        <v>56</v>
      </c>
      <c r="I5" s="1"/>
    </row>
    <row r="6" spans="1:9" s="39" customFormat="1" ht="15" x14ac:dyDescent="0.35">
      <c r="A6" s="46" t="s">
        <v>1</v>
      </c>
      <c r="B6" s="46">
        <v>85</v>
      </c>
      <c r="C6" s="46">
        <v>31</v>
      </c>
      <c r="D6" s="46">
        <v>24</v>
      </c>
      <c r="E6" s="46">
        <v>27</v>
      </c>
      <c r="F6" s="46">
        <v>85</v>
      </c>
      <c r="G6" s="46">
        <v>30</v>
      </c>
      <c r="H6" s="46">
        <v>52</v>
      </c>
    </row>
    <row r="7" spans="1:9" s="39" customFormat="1" ht="15" x14ac:dyDescent="0.35">
      <c r="A7" s="47" t="s">
        <v>2</v>
      </c>
      <c r="B7" s="47">
        <v>98</v>
      </c>
      <c r="C7" s="47">
        <v>31</v>
      </c>
      <c r="D7" s="47">
        <v>28</v>
      </c>
      <c r="E7" s="47">
        <v>36</v>
      </c>
      <c r="F7" s="47">
        <v>77</v>
      </c>
      <c r="G7" s="47">
        <v>38</v>
      </c>
      <c r="H7" s="47">
        <v>71</v>
      </c>
    </row>
    <row r="8" spans="1:9" s="39" customFormat="1" ht="15.6" thickBot="1" x14ac:dyDescent="0.4">
      <c r="A8" s="48" t="s">
        <v>60</v>
      </c>
      <c r="B8" s="48">
        <f>B7-85</f>
        <v>13</v>
      </c>
      <c r="C8" s="48">
        <f>C7-31</f>
        <v>0</v>
      </c>
      <c r="D8" s="48">
        <f>D7-24</f>
        <v>4</v>
      </c>
      <c r="E8" s="48">
        <f>E7-27</f>
        <v>9</v>
      </c>
      <c r="F8" s="49">
        <f>F7-85</f>
        <v>-8</v>
      </c>
      <c r="G8" s="48">
        <f>G7-30</f>
        <v>8</v>
      </c>
      <c r="H8" s="48">
        <f>H7-52</f>
        <v>19</v>
      </c>
    </row>
    <row r="9" spans="1:9" s="39" customFormat="1" ht="15.6" thickBot="1" x14ac:dyDescent="0.4">
      <c r="A9" s="50"/>
      <c r="B9" s="50"/>
      <c r="C9" s="50"/>
      <c r="D9" s="50"/>
      <c r="E9" s="50"/>
      <c r="F9" s="50"/>
      <c r="G9" s="50"/>
      <c r="H9" s="51"/>
    </row>
    <row r="10" spans="1:9" s="39" customFormat="1" ht="15" x14ac:dyDescent="0.35">
      <c r="A10" s="52" t="s">
        <v>70</v>
      </c>
      <c r="B10" s="52">
        <v>25</v>
      </c>
      <c r="C10" s="52">
        <v>0</v>
      </c>
      <c r="D10" s="52">
        <v>0</v>
      </c>
      <c r="E10" s="52">
        <v>0</v>
      </c>
      <c r="F10" s="52">
        <v>50</v>
      </c>
      <c r="G10" s="52">
        <v>50</v>
      </c>
      <c r="H10" s="52">
        <v>50</v>
      </c>
    </row>
    <row r="11" spans="1:9" s="39" customFormat="1" ht="15.6" thickBot="1" x14ac:dyDescent="0.4">
      <c r="A11" s="181" t="s">
        <v>60</v>
      </c>
      <c r="B11" s="54">
        <f>B10-85</f>
        <v>-60</v>
      </c>
      <c r="C11" s="54">
        <f>C10-31</f>
        <v>-31</v>
      </c>
      <c r="D11" s="54">
        <f>D10-24</f>
        <v>-24</v>
      </c>
      <c r="E11" s="54">
        <f>E10-27</f>
        <v>-27</v>
      </c>
      <c r="F11" s="54">
        <f>F10-85</f>
        <v>-35</v>
      </c>
      <c r="G11" s="181">
        <f>G10-30</f>
        <v>20</v>
      </c>
      <c r="H11" s="54">
        <f>H10-52</f>
        <v>-2</v>
      </c>
    </row>
    <row r="12" spans="1:9" s="39" customFormat="1" ht="15.6" thickBot="1" x14ac:dyDescent="0.4">
      <c r="A12" s="285"/>
      <c r="B12" s="285"/>
      <c r="C12" s="285"/>
      <c r="D12" s="285"/>
      <c r="E12" s="285"/>
      <c r="F12" s="285"/>
      <c r="G12" s="285"/>
      <c r="H12" s="285"/>
    </row>
    <row r="13" spans="1:9" s="39" customFormat="1" ht="15" x14ac:dyDescent="0.35">
      <c r="A13" s="55" t="s">
        <v>132</v>
      </c>
      <c r="B13" s="55">
        <v>63</v>
      </c>
      <c r="C13" s="55">
        <v>18</v>
      </c>
      <c r="D13" s="55">
        <v>10</v>
      </c>
      <c r="E13" s="55">
        <v>19</v>
      </c>
      <c r="F13" s="55">
        <v>56</v>
      </c>
      <c r="G13" s="55">
        <v>25</v>
      </c>
      <c r="H13" s="55">
        <v>50</v>
      </c>
    </row>
    <row r="14" spans="1:9" s="39" customFormat="1" ht="15.6" thickBot="1" x14ac:dyDescent="0.4">
      <c r="A14" s="182" t="s">
        <v>60</v>
      </c>
      <c r="B14" s="57">
        <f t="shared" ref="B14:H14" si="0">B13-B6</f>
        <v>-22</v>
      </c>
      <c r="C14" s="57">
        <f t="shared" si="0"/>
        <v>-13</v>
      </c>
      <c r="D14" s="57">
        <f t="shared" si="0"/>
        <v>-14</v>
      </c>
      <c r="E14" s="57">
        <f t="shared" si="0"/>
        <v>-8</v>
      </c>
      <c r="F14" s="57">
        <f t="shared" si="0"/>
        <v>-29</v>
      </c>
      <c r="G14" s="57">
        <f t="shared" si="0"/>
        <v>-5</v>
      </c>
      <c r="H14" s="57">
        <f t="shared" si="0"/>
        <v>-2</v>
      </c>
    </row>
    <row r="15" spans="1:9" s="39" customFormat="1" ht="15.6" thickBot="1" x14ac:dyDescent="0.4">
      <c r="A15" s="285"/>
      <c r="B15" s="285"/>
      <c r="C15" s="285"/>
      <c r="D15" s="285"/>
      <c r="E15" s="285"/>
      <c r="F15" s="285"/>
      <c r="G15" s="285"/>
      <c r="H15" s="285"/>
    </row>
    <row r="16" spans="1:9" s="39" customFormat="1" ht="15" x14ac:dyDescent="0.35">
      <c r="A16" s="58" t="s">
        <v>3</v>
      </c>
      <c r="B16" s="58">
        <v>44</v>
      </c>
      <c r="C16" s="58">
        <v>0</v>
      </c>
      <c r="D16" s="58">
        <v>2</v>
      </c>
      <c r="E16" s="58">
        <v>2</v>
      </c>
      <c r="F16" s="58">
        <v>78</v>
      </c>
      <c r="G16" s="58">
        <v>37</v>
      </c>
      <c r="H16" s="58">
        <v>36</v>
      </c>
    </row>
    <row r="17" spans="1:15" s="39" customFormat="1" ht="15.6" thickBot="1" x14ac:dyDescent="0.4">
      <c r="A17" s="183" t="s">
        <v>60</v>
      </c>
      <c r="B17" s="60">
        <f t="shared" ref="B17:H17" si="1">B16-B6</f>
        <v>-41</v>
      </c>
      <c r="C17" s="60">
        <f t="shared" si="1"/>
        <v>-31</v>
      </c>
      <c r="D17" s="60">
        <f t="shared" si="1"/>
        <v>-22</v>
      </c>
      <c r="E17" s="60">
        <f t="shared" si="1"/>
        <v>-25</v>
      </c>
      <c r="F17" s="60">
        <f t="shared" si="1"/>
        <v>-7</v>
      </c>
      <c r="G17" s="183">
        <f t="shared" si="1"/>
        <v>7</v>
      </c>
      <c r="H17" s="60">
        <f t="shared" si="1"/>
        <v>-16</v>
      </c>
    </row>
    <row r="18" spans="1:15" s="39" customFormat="1" ht="15.6" thickBot="1" x14ac:dyDescent="0.4">
      <c r="A18" s="285"/>
      <c r="B18" s="285"/>
      <c r="C18" s="285"/>
      <c r="D18" s="285"/>
      <c r="E18" s="285"/>
      <c r="F18" s="285"/>
      <c r="G18" s="285"/>
      <c r="H18" s="285"/>
    </row>
    <row r="19" spans="1:15" s="39" customFormat="1" ht="15" x14ac:dyDescent="0.35">
      <c r="A19" s="61" t="s">
        <v>71</v>
      </c>
      <c r="B19" s="61">
        <v>44</v>
      </c>
      <c r="C19" s="61">
        <v>0</v>
      </c>
      <c r="D19" s="61">
        <v>0</v>
      </c>
      <c r="E19" s="61">
        <v>6</v>
      </c>
      <c r="F19" s="61">
        <v>63</v>
      </c>
      <c r="G19" s="61">
        <v>13</v>
      </c>
      <c r="H19" s="61">
        <v>33</v>
      </c>
    </row>
    <row r="20" spans="1:15" s="39" customFormat="1" ht="15.6" thickBot="1" x14ac:dyDescent="0.4">
      <c r="A20" s="184" t="s">
        <v>60</v>
      </c>
      <c r="B20" s="63">
        <f t="shared" ref="B20:H20" si="2">B19-B6</f>
        <v>-41</v>
      </c>
      <c r="C20" s="63">
        <f t="shared" si="2"/>
        <v>-31</v>
      </c>
      <c r="D20" s="63">
        <f t="shared" si="2"/>
        <v>-24</v>
      </c>
      <c r="E20" s="63">
        <f t="shared" si="2"/>
        <v>-21</v>
      </c>
      <c r="F20" s="63">
        <f t="shared" si="2"/>
        <v>-22</v>
      </c>
      <c r="G20" s="63">
        <f t="shared" si="2"/>
        <v>-17</v>
      </c>
      <c r="H20" s="63">
        <f t="shared" si="2"/>
        <v>-19</v>
      </c>
    </row>
    <row r="21" spans="1:15" s="39" customFormat="1" ht="15.6" thickBot="1" x14ac:dyDescent="0.4">
      <c r="A21" s="50"/>
      <c r="B21" s="185"/>
      <c r="C21" s="185"/>
      <c r="D21" s="185"/>
      <c r="E21" s="185"/>
      <c r="F21" s="185"/>
      <c r="G21" s="185"/>
      <c r="H21" s="185"/>
      <c r="O21" s="39" t="s">
        <v>90</v>
      </c>
    </row>
    <row r="22" spans="1:15" s="39" customFormat="1" ht="15" x14ac:dyDescent="0.35">
      <c r="A22" s="55" t="s">
        <v>133</v>
      </c>
      <c r="B22" s="55">
        <v>60</v>
      </c>
      <c r="C22" s="55">
        <v>24</v>
      </c>
      <c r="D22" s="55">
        <v>11</v>
      </c>
      <c r="E22" s="55">
        <v>23</v>
      </c>
      <c r="F22" s="55">
        <v>60</v>
      </c>
      <c r="G22" s="55">
        <v>18</v>
      </c>
      <c r="H22" s="55">
        <v>38</v>
      </c>
    </row>
    <row r="23" spans="1:15" s="39" customFormat="1" ht="15.6" thickBot="1" x14ac:dyDescent="0.4">
      <c r="A23" s="182" t="s">
        <v>60</v>
      </c>
      <c r="B23" s="57">
        <f t="shared" ref="B23:H23" si="3">B22-B6</f>
        <v>-25</v>
      </c>
      <c r="C23" s="57">
        <f t="shared" si="3"/>
        <v>-7</v>
      </c>
      <c r="D23" s="57">
        <f t="shared" si="3"/>
        <v>-13</v>
      </c>
      <c r="E23" s="57">
        <f t="shared" si="3"/>
        <v>-4</v>
      </c>
      <c r="F23" s="57">
        <f t="shared" si="3"/>
        <v>-25</v>
      </c>
      <c r="G23" s="57">
        <f t="shared" si="3"/>
        <v>-12</v>
      </c>
      <c r="H23" s="57">
        <f t="shared" si="3"/>
        <v>-14</v>
      </c>
    </row>
    <row r="24" spans="1:15" s="39" customFormat="1" ht="15.6" thickBot="1" x14ac:dyDescent="0.4">
      <c r="A24" s="50"/>
      <c r="B24" s="185"/>
      <c r="C24" s="185"/>
      <c r="D24" s="185"/>
      <c r="E24" s="185"/>
      <c r="F24" s="185"/>
      <c r="G24" s="185"/>
      <c r="H24" s="185"/>
    </row>
    <row r="25" spans="1:15" s="39" customFormat="1" ht="15" x14ac:dyDescent="0.35">
      <c r="A25" s="64" t="s">
        <v>57</v>
      </c>
      <c r="B25" s="64">
        <v>65</v>
      </c>
      <c r="C25" s="64">
        <v>24</v>
      </c>
      <c r="D25" s="64">
        <v>19</v>
      </c>
      <c r="E25" s="64">
        <v>27</v>
      </c>
      <c r="F25" s="64">
        <v>60</v>
      </c>
      <c r="G25" s="64">
        <v>77</v>
      </c>
      <c r="H25" s="64">
        <v>63</v>
      </c>
    </row>
    <row r="26" spans="1:15" s="39" customFormat="1" ht="15.6" thickBot="1" x14ac:dyDescent="0.4">
      <c r="A26" s="186" t="s">
        <v>60</v>
      </c>
      <c r="B26" s="66">
        <f t="shared" ref="B26:H26" si="4">B25-B6</f>
        <v>-20</v>
      </c>
      <c r="C26" s="66">
        <f t="shared" si="4"/>
        <v>-7</v>
      </c>
      <c r="D26" s="66">
        <f t="shared" si="4"/>
        <v>-5</v>
      </c>
      <c r="E26" s="186">
        <f t="shared" si="4"/>
        <v>0</v>
      </c>
      <c r="F26" s="66">
        <f t="shared" si="4"/>
        <v>-25</v>
      </c>
      <c r="G26" s="186">
        <f t="shared" si="4"/>
        <v>47</v>
      </c>
      <c r="H26" s="186">
        <f t="shared" si="4"/>
        <v>11</v>
      </c>
    </row>
    <row r="27" spans="1:15" s="39" customFormat="1" ht="15.6" thickBot="1" x14ac:dyDescent="0.4">
      <c r="A27" s="50"/>
      <c r="B27" s="111"/>
      <c r="C27" s="111"/>
      <c r="D27" s="111"/>
      <c r="E27" s="111"/>
      <c r="F27" s="185"/>
      <c r="G27" s="185"/>
      <c r="H27" s="185"/>
    </row>
    <row r="28" spans="1:15" s="39" customFormat="1" ht="15" x14ac:dyDescent="0.35">
      <c r="A28" s="67" t="s">
        <v>4</v>
      </c>
      <c r="B28" s="112">
        <v>0</v>
      </c>
      <c r="C28" s="112">
        <v>0</v>
      </c>
      <c r="D28" s="112">
        <v>0</v>
      </c>
      <c r="E28" s="112">
        <v>0</v>
      </c>
      <c r="F28" s="67">
        <v>100</v>
      </c>
      <c r="G28" s="67">
        <v>0</v>
      </c>
      <c r="H28" s="67">
        <v>0</v>
      </c>
    </row>
    <row r="29" spans="1:15" s="39" customFormat="1" ht="15.6" thickBot="1" x14ac:dyDescent="0.4">
      <c r="A29" s="187" t="s">
        <v>60</v>
      </c>
      <c r="B29" s="69">
        <f t="shared" ref="B29:H29" si="5">B28-B6</f>
        <v>-85</v>
      </c>
      <c r="C29" s="69">
        <f t="shared" si="5"/>
        <v>-31</v>
      </c>
      <c r="D29" s="69">
        <f t="shared" si="5"/>
        <v>-24</v>
      </c>
      <c r="E29" s="69">
        <f t="shared" si="5"/>
        <v>-27</v>
      </c>
      <c r="F29" s="187">
        <f t="shared" si="5"/>
        <v>15</v>
      </c>
      <c r="G29" s="69">
        <f t="shared" si="5"/>
        <v>-30</v>
      </c>
      <c r="H29" s="69">
        <f t="shared" si="5"/>
        <v>-52</v>
      </c>
    </row>
    <row r="30" spans="1:15" s="39" customFormat="1" ht="15.6" thickBot="1" x14ac:dyDescent="0.4">
      <c r="A30" s="188"/>
      <c r="B30" s="189"/>
      <c r="C30" s="189"/>
      <c r="D30" s="189"/>
      <c r="E30" s="189"/>
      <c r="F30" s="189"/>
      <c r="G30" s="189"/>
      <c r="H30" s="189"/>
    </row>
    <row r="31" spans="1:15" s="39" customFormat="1" ht="15" x14ac:dyDescent="0.35">
      <c r="A31" s="70" t="s">
        <v>73</v>
      </c>
      <c r="B31" s="257" t="s">
        <v>72</v>
      </c>
      <c r="C31" s="258"/>
      <c r="D31" s="258"/>
      <c r="E31" s="258"/>
      <c r="F31" s="258"/>
      <c r="G31" s="258"/>
      <c r="H31" s="259"/>
    </row>
    <row r="32" spans="1:15" s="39" customFormat="1" ht="15.6" thickBot="1" x14ac:dyDescent="0.4">
      <c r="A32" s="190" t="s">
        <v>60</v>
      </c>
      <c r="B32" s="260"/>
      <c r="C32" s="261"/>
      <c r="D32" s="261"/>
      <c r="E32" s="261"/>
      <c r="F32" s="261"/>
      <c r="G32" s="261"/>
      <c r="H32" s="262"/>
    </row>
    <row r="33" spans="1:18" ht="18" thickBot="1" x14ac:dyDescent="0.35">
      <c r="A33" s="296" t="s">
        <v>35</v>
      </c>
      <c r="B33" s="297"/>
      <c r="C33" s="297"/>
      <c r="D33" s="297"/>
      <c r="E33" s="297"/>
      <c r="F33" s="297"/>
      <c r="G33" s="297"/>
      <c r="H33" s="298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9" customFormat="1" x14ac:dyDescent="0.3">
      <c r="A34" s="174"/>
      <c r="B34" s="159" t="s">
        <v>22</v>
      </c>
      <c r="C34" s="159" t="s">
        <v>23</v>
      </c>
      <c r="D34" s="159" t="s">
        <v>24</v>
      </c>
      <c r="E34" s="159" t="s">
        <v>25</v>
      </c>
      <c r="F34" s="159" t="s">
        <v>26</v>
      </c>
      <c r="G34" s="159" t="s">
        <v>27</v>
      </c>
      <c r="H34" s="160" t="s">
        <v>28</v>
      </c>
      <c r="J34" s="44"/>
      <c r="K34" s="44"/>
      <c r="L34" s="44"/>
      <c r="M34" s="44"/>
      <c r="N34" s="44"/>
      <c r="O34" s="44"/>
      <c r="P34" s="44"/>
      <c r="Q34" s="44"/>
      <c r="R34" s="44"/>
    </row>
    <row r="35" spans="1:18" s="74" customFormat="1" ht="40.200000000000003" thickBot="1" x14ac:dyDescent="0.35">
      <c r="A35" s="161" t="s">
        <v>44</v>
      </c>
      <c r="B35" s="162" t="s">
        <v>45</v>
      </c>
      <c r="C35" s="162" t="s">
        <v>30</v>
      </c>
      <c r="D35" s="162" t="s">
        <v>31</v>
      </c>
      <c r="E35" s="162" t="s">
        <v>32</v>
      </c>
      <c r="F35" s="162" t="s">
        <v>0</v>
      </c>
      <c r="G35" s="162" t="s">
        <v>46</v>
      </c>
      <c r="H35" s="163" t="s">
        <v>56</v>
      </c>
    </row>
    <row r="36" spans="1:18" s="29" customFormat="1" x14ac:dyDescent="0.3">
      <c r="A36" s="175" t="s">
        <v>1</v>
      </c>
      <c r="B36" s="173">
        <v>85</v>
      </c>
      <c r="C36" s="173">
        <v>31</v>
      </c>
      <c r="D36" s="173">
        <v>24</v>
      </c>
      <c r="E36" s="173">
        <v>27</v>
      </c>
      <c r="F36" s="173">
        <v>85</v>
      </c>
      <c r="G36" s="173">
        <v>30</v>
      </c>
      <c r="H36" s="176">
        <v>52</v>
      </c>
      <c r="J36" s="44"/>
      <c r="K36" s="44"/>
      <c r="L36" s="44"/>
      <c r="M36" s="44"/>
      <c r="N36" s="44"/>
      <c r="O36" s="44"/>
      <c r="P36" s="44"/>
      <c r="Q36" s="44"/>
      <c r="R36" s="44"/>
    </row>
    <row r="37" spans="1:18" s="23" customFormat="1" x14ac:dyDescent="0.3">
      <c r="A37" s="42" t="s">
        <v>33</v>
      </c>
      <c r="B37" s="80">
        <v>73.472727272727269</v>
      </c>
      <c r="C37" s="80">
        <v>23.106363636363639</v>
      </c>
      <c r="D37" s="80">
        <v>24.226363636363637</v>
      </c>
      <c r="E37" s="80">
        <v>33.99454545454546</v>
      </c>
      <c r="F37" s="80">
        <v>61.718181818181826</v>
      </c>
      <c r="G37" s="80">
        <v>28.535454545454545</v>
      </c>
      <c r="H37" s="81">
        <v>63.28</v>
      </c>
      <c r="I37" s="25"/>
      <c r="J37" s="25"/>
      <c r="K37" s="25"/>
      <c r="L37" s="25"/>
      <c r="M37" s="25"/>
      <c r="N37" s="25"/>
      <c r="O37" s="25"/>
      <c r="P37" s="25"/>
    </row>
    <row r="38" spans="1:18" s="23" customFormat="1" ht="14.4" thickBot="1" x14ac:dyDescent="0.35">
      <c r="A38" s="43" t="s">
        <v>34</v>
      </c>
      <c r="B38" s="135">
        <v>-11.527272727272731</v>
      </c>
      <c r="C38" s="135">
        <v>-7.8936363636363609</v>
      </c>
      <c r="D38" s="82">
        <v>0.22636363636363654</v>
      </c>
      <c r="E38" s="82">
        <v>6.9945454545454595</v>
      </c>
      <c r="F38" s="135">
        <v>-23.281818181818174</v>
      </c>
      <c r="G38" s="135">
        <v>-1.4645454545454548</v>
      </c>
      <c r="H38" s="83">
        <v>11.280000000000001</v>
      </c>
    </row>
    <row r="39" spans="1:18" s="29" customFormat="1" ht="57.75" customHeight="1" thickBot="1" x14ac:dyDescent="0.4">
      <c r="A39" s="170"/>
      <c r="B39" s="171"/>
      <c r="C39" s="172"/>
      <c r="D39" s="283" t="s">
        <v>36</v>
      </c>
      <c r="E39" s="283"/>
      <c r="F39" s="283"/>
      <c r="G39" s="283"/>
      <c r="H39" s="284"/>
      <c r="I39" s="28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29" customFormat="1" ht="14.7" customHeight="1" x14ac:dyDescent="0.3">
      <c r="A40" s="278" t="s">
        <v>131</v>
      </c>
      <c r="B40" s="279"/>
      <c r="C40" s="263" t="s">
        <v>130</v>
      </c>
      <c r="D40" s="264"/>
      <c r="E40" s="287" t="s">
        <v>129</v>
      </c>
      <c r="F40" s="288"/>
      <c r="G40" s="288"/>
      <c r="H40" s="289"/>
      <c r="I40" s="30"/>
    </row>
    <row r="41" spans="1:18" s="29" customFormat="1" ht="34.200000000000003" customHeight="1" thickBot="1" x14ac:dyDescent="0.35">
      <c r="A41" s="280"/>
      <c r="B41" s="281"/>
      <c r="C41" s="265"/>
      <c r="D41" s="266"/>
      <c r="E41" s="290"/>
      <c r="F41" s="291"/>
      <c r="G41" s="291"/>
      <c r="H41" s="292"/>
      <c r="I41" s="30"/>
    </row>
    <row r="42" spans="1:18" ht="34.950000000000003" customHeight="1" thickBot="1" x14ac:dyDescent="0.4">
      <c r="A42" s="301" t="s">
        <v>6</v>
      </c>
      <c r="B42" s="302"/>
      <c r="C42" s="31" t="s">
        <v>7</v>
      </c>
      <c r="D42" s="39"/>
      <c r="E42" s="39"/>
      <c r="F42" s="39"/>
      <c r="G42" s="299" t="s">
        <v>37</v>
      </c>
      <c r="H42" s="300"/>
    </row>
    <row r="43" spans="1:18" ht="15.6" thickBot="1" x14ac:dyDescent="0.4">
      <c r="A43" s="273" t="s">
        <v>100</v>
      </c>
      <c r="B43" s="274"/>
      <c r="C43" s="179">
        <v>65</v>
      </c>
      <c r="D43" s="39"/>
      <c r="E43" s="39"/>
      <c r="F43" s="39"/>
      <c r="G43" s="78" t="s">
        <v>29</v>
      </c>
      <c r="H43" s="79" t="s">
        <v>5</v>
      </c>
    </row>
    <row r="44" spans="1:18" ht="15" x14ac:dyDescent="0.35">
      <c r="A44" s="275" t="s">
        <v>103</v>
      </c>
      <c r="B44" s="276"/>
      <c r="C44" s="177">
        <v>79</v>
      </c>
      <c r="D44" s="39"/>
      <c r="E44" s="39"/>
      <c r="F44" s="39"/>
      <c r="G44" s="32">
        <v>356</v>
      </c>
      <c r="H44" s="33" t="s">
        <v>102</v>
      </c>
    </row>
    <row r="45" spans="1:18" ht="15" customHeight="1" x14ac:dyDescent="0.35">
      <c r="A45" s="275" t="s">
        <v>10</v>
      </c>
      <c r="B45" s="276"/>
      <c r="C45" s="177">
        <v>17</v>
      </c>
      <c r="D45" s="39"/>
      <c r="E45" s="39"/>
      <c r="F45" s="39"/>
      <c r="G45" s="34">
        <v>357</v>
      </c>
      <c r="H45" s="35" t="s">
        <v>104</v>
      </c>
    </row>
    <row r="46" spans="1:18" ht="15" x14ac:dyDescent="0.35">
      <c r="A46" s="275" t="s">
        <v>68</v>
      </c>
      <c r="B46" s="286"/>
      <c r="C46" s="177">
        <v>9</v>
      </c>
      <c r="D46" s="39"/>
      <c r="E46" s="39"/>
      <c r="F46" s="39"/>
      <c r="G46" s="34">
        <v>358</v>
      </c>
      <c r="H46" s="35" t="s">
        <v>93</v>
      </c>
    </row>
    <row r="47" spans="1:18" ht="15" x14ac:dyDescent="0.35">
      <c r="A47" s="255" t="s">
        <v>11</v>
      </c>
      <c r="B47" s="256"/>
      <c r="C47" s="177">
        <v>22</v>
      </c>
      <c r="D47" s="39"/>
      <c r="E47" s="39"/>
      <c r="F47" s="39"/>
      <c r="G47" s="34">
        <v>359</v>
      </c>
      <c r="H47" s="35" t="s">
        <v>94</v>
      </c>
    </row>
    <row r="48" spans="1:18" ht="15" x14ac:dyDescent="0.35">
      <c r="A48" s="255" t="s">
        <v>12</v>
      </c>
      <c r="B48" s="256"/>
      <c r="C48" s="177">
        <v>58</v>
      </c>
      <c r="D48" s="39"/>
      <c r="E48" s="39"/>
      <c r="F48" s="39"/>
      <c r="G48" s="34">
        <v>360</v>
      </c>
      <c r="H48" s="35" t="s">
        <v>95</v>
      </c>
    </row>
    <row r="49" spans="1:11" ht="15" x14ac:dyDescent="0.35">
      <c r="A49" s="255" t="s">
        <v>13</v>
      </c>
      <c r="B49" s="256"/>
      <c r="C49" s="177">
        <v>3</v>
      </c>
      <c r="D49" s="39"/>
      <c r="E49" s="39"/>
      <c r="F49" s="39"/>
      <c r="G49" s="34">
        <v>462</v>
      </c>
      <c r="H49" s="35" t="s">
        <v>91</v>
      </c>
    </row>
    <row r="50" spans="1:11" ht="15" x14ac:dyDescent="0.35">
      <c r="A50" s="269" t="s">
        <v>14</v>
      </c>
      <c r="B50" s="270"/>
      <c r="C50" s="178">
        <v>36</v>
      </c>
      <c r="D50" s="39"/>
      <c r="E50" s="39"/>
      <c r="F50" s="39"/>
      <c r="G50" s="34">
        <v>463</v>
      </c>
      <c r="H50" s="35" t="s">
        <v>96</v>
      </c>
    </row>
    <row r="51" spans="1:11" ht="15" x14ac:dyDescent="0.35">
      <c r="A51" s="277" t="s">
        <v>40</v>
      </c>
      <c r="B51" s="282"/>
      <c r="C51" s="178">
        <v>2</v>
      </c>
      <c r="D51" s="39"/>
      <c r="E51" s="39"/>
      <c r="F51" s="39"/>
      <c r="G51" s="34">
        <v>465</v>
      </c>
      <c r="H51" s="35" t="s">
        <v>98</v>
      </c>
    </row>
    <row r="52" spans="1:11" ht="16.2" customHeight="1" x14ac:dyDescent="0.35">
      <c r="A52" s="269" t="s">
        <v>101</v>
      </c>
      <c r="B52" s="270"/>
      <c r="C52" s="177">
        <v>11</v>
      </c>
      <c r="D52" s="39"/>
      <c r="E52" s="39"/>
      <c r="F52" s="39"/>
      <c r="G52" s="34">
        <v>470</v>
      </c>
      <c r="H52" s="35" t="s">
        <v>99</v>
      </c>
    </row>
    <row r="53" spans="1:11" ht="15" x14ac:dyDescent="0.35">
      <c r="A53" s="255" t="s">
        <v>15</v>
      </c>
      <c r="B53" s="256"/>
      <c r="C53" s="177">
        <v>4</v>
      </c>
      <c r="D53" s="39"/>
      <c r="E53" s="39"/>
      <c r="F53" s="39"/>
      <c r="G53" s="34">
        <v>471</v>
      </c>
      <c r="H53" s="35" t="s">
        <v>92</v>
      </c>
    </row>
    <row r="54" spans="1:11" ht="15.75" customHeight="1" thickBot="1" x14ac:dyDescent="0.4">
      <c r="A54" s="255" t="s">
        <v>16</v>
      </c>
      <c r="B54" s="256"/>
      <c r="C54" s="177">
        <v>8</v>
      </c>
      <c r="D54" s="39"/>
      <c r="E54" s="39"/>
      <c r="F54" s="39"/>
      <c r="G54" s="36">
        <v>509</v>
      </c>
      <c r="H54" s="37" t="s">
        <v>97</v>
      </c>
    </row>
    <row r="55" spans="1:11" ht="15" x14ac:dyDescent="0.35">
      <c r="A55" s="255" t="s">
        <v>17</v>
      </c>
      <c r="B55" s="256"/>
      <c r="C55" s="177">
        <v>48</v>
      </c>
      <c r="D55" s="39"/>
      <c r="E55" s="39"/>
      <c r="F55" s="39"/>
      <c r="G55" s="101"/>
      <c r="H55" s="101"/>
    </row>
    <row r="56" spans="1:11" ht="15" x14ac:dyDescent="0.35">
      <c r="A56" s="255" t="s">
        <v>18</v>
      </c>
      <c r="B56" s="256"/>
      <c r="C56" s="177">
        <v>3</v>
      </c>
      <c r="D56" s="39"/>
      <c r="E56" s="39"/>
      <c r="F56" s="39"/>
      <c r="G56" s="101"/>
      <c r="H56" s="101"/>
    </row>
    <row r="57" spans="1:11" ht="15" x14ac:dyDescent="0.35">
      <c r="A57" s="269" t="s">
        <v>19</v>
      </c>
      <c r="B57" s="270"/>
      <c r="C57" s="177">
        <v>136</v>
      </c>
      <c r="D57" s="39"/>
      <c r="E57" s="39"/>
      <c r="F57" s="39"/>
      <c r="G57" s="39"/>
      <c r="H57" s="39"/>
    </row>
    <row r="58" spans="1:11" ht="15" x14ac:dyDescent="0.35">
      <c r="A58" s="277" t="s">
        <v>69</v>
      </c>
      <c r="B58" s="276"/>
      <c r="C58" s="177">
        <v>19</v>
      </c>
      <c r="D58" s="39"/>
      <c r="E58" s="39"/>
      <c r="F58" s="39"/>
      <c r="G58" s="39"/>
      <c r="H58" s="39"/>
    </row>
    <row r="59" spans="1:11" ht="15.6" thickBot="1" x14ac:dyDescent="0.4">
      <c r="A59" s="271" t="s">
        <v>20</v>
      </c>
      <c r="B59" s="272"/>
      <c r="C59" s="180">
        <v>14</v>
      </c>
      <c r="D59" s="39"/>
      <c r="E59" s="39"/>
      <c r="F59" s="39"/>
      <c r="G59" s="100"/>
      <c r="H59" s="39"/>
    </row>
    <row r="60" spans="1:11" ht="15.6" thickBot="1" x14ac:dyDescent="0.4">
      <c r="A60" s="267" t="s">
        <v>21</v>
      </c>
      <c r="B60" s="268"/>
      <c r="C60" s="38">
        <f>SUM(C43:C59)</f>
        <v>534</v>
      </c>
      <c r="D60" s="39"/>
      <c r="E60" s="39"/>
      <c r="F60" s="39"/>
      <c r="G60" s="100"/>
      <c r="H60" s="39"/>
    </row>
    <row r="61" spans="1:11" x14ac:dyDescent="0.3">
      <c r="D61" s="25"/>
      <c r="G61" s="25"/>
      <c r="H61" s="25"/>
      <c r="I61" s="25"/>
      <c r="J61" s="25"/>
      <c r="K61" s="25"/>
    </row>
    <row r="62" spans="1:11" x14ac:dyDescent="0.3">
      <c r="D62" s="25"/>
      <c r="G62" s="25"/>
      <c r="H62" s="25"/>
      <c r="I62" s="25"/>
      <c r="J62" s="25"/>
      <c r="K62" s="25"/>
    </row>
    <row r="63" spans="1:11" x14ac:dyDescent="0.3">
      <c r="D63" s="25"/>
      <c r="G63" s="25"/>
      <c r="H63" s="25"/>
      <c r="I63" s="25"/>
      <c r="J63" s="25"/>
      <c r="K63" s="25"/>
    </row>
    <row r="64" spans="1:11" ht="15" x14ac:dyDescent="0.35">
      <c r="D64" s="25"/>
      <c r="G64" s="26"/>
      <c r="H64" s="25"/>
      <c r="I64" s="25"/>
      <c r="J64" s="25"/>
      <c r="K64" s="25"/>
    </row>
    <row r="65" spans="4:11" ht="15" x14ac:dyDescent="0.35">
      <c r="D65" s="24"/>
      <c r="G65" s="27"/>
      <c r="H65" s="25"/>
      <c r="I65" s="25"/>
      <c r="J65" s="25"/>
      <c r="K65" s="25"/>
    </row>
    <row r="66" spans="4:11" ht="15" x14ac:dyDescent="0.35">
      <c r="D66" s="3"/>
      <c r="G66" s="25"/>
      <c r="H66" s="24"/>
      <c r="I66" s="24"/>
      <c r="J66" s="24"/>
      <c r="K66" s="26"/>
    </row>
    <row r="67" spans="4:11" x14ac:dyDescent="0.3">
      <c r="D67" s="25"/>
      <c r="G67" s="25"/>
      <c r="H67" s="25"/>
      <c r="I67" s="25"/>
      <c r="J67" s="25"/>
      <c r="K67" s="25"/>
    </row>
    <row r="68" spans="4:11" x14ac:dyDescent="0.3">
      <c r="D68" s="25"/>
      <c r="G68" s="25"/>
      <c r="H68" s="25"/>
      <c r="I68" s="25"/>
      <c r="J68" s="25"/>
      <c r="K68" s="25"/>
    </row>
    <row r="69" spans="4:11" x14ac:dyDescent="0.3">
      <c r="D69" s="25"/>
      <c r="G69" s="25"/>
      <c r="H69" s="25"/>
      <c r="I69" s="25"/>
      <c r="J69" s="25"/>
      <c r="K69" s="25"/>
    </row>
    <row r="70" spans="4:11" x14ac:dyDescent="0.3">
      <c r="D70" s="25"/>
      <c r="G70" s="25"/>
      <c r="H70" s="25"/>
      <c r="I70" s="25"/>
      <c r="J70" s="25"/>
      <c r="K70" s="25"/>
    </row>
    <row r="71" spans="4:11" x14ac:dyDescent="0.3">
      <c r="D71" s="25"/>
      <c r="G71" s="25"/>
      <c r="H71" s="25"/>
      <c r="I71" s="25"/>
      <c r="J71" s="25"/>
      <c r="K71" s="25"/>
    </row>
    <row r="72" spans="4:11" x14ac:dyDescent="0.3">
      <c r="D72" s="25"/>
      <c r="G72" s="25"/>
      <c r="H72" s="25"/>
      <c r="I72" s="25"/>
      <c r="J72" s="25"/>
      <c r="K72" s="25"/>
    </row>
    <row r="73" spans="4:11" x14ac:dyDescent="0.3">
      <c r="D73" s="25"/>
      <c r="G73" s="25"/>
      <c r="H73" s="25"/>
      <c r="I73" s="25"/>
      <c r="J73" s="25"/>
      <c r="K73" s="25"/>
    </row>
    <row r="74" spans="4:11" x14ac:dyDescent="0.3">
      <c r="D74" s="25"/>
      <c r="H74" s="25"/>
      <c r="I74" s="25"/>
      <c r="J74" s="25"/>
      <c r="K74" s="25"/>
    </row>
  </sheetData>
  <sortState ref="G44:H54">
    <sortCondition ref="G44:G54"/>
  </sortState>
  <mergeCells count="35">
    <mergeCell ref="D1:H1"/>
    <mergeCell ref="A18:H18"/>
    <mergeCell ref="A46:B46"/>
    <mergeCell ref="E2:H3"/>
    <mergeCell ref="E40:H41"/>
    <mergeCell ref="A4:H4"/>
    <mergeCell ref="A33:H33"/>
    <mergeCell ref="G42:H42"/>
    <mergeCell ref="D39:H39"/>
    <mergeCell ref="A12:H12"/>
    <mergeCell ref="A15:H15"/>
    <mergeCell ref="A42:B42"/>
    <mergeCell ref="A2:B3"/>
    <mergeCell ref="A60:B60"/>
    <mergeCell ref="A57:B57"/>
    <mergeCell ref="A59:B59"/>
    <mergeCell ref="A43:B43"/>
    <mergeCell ref="A44:B44"/>
    <mergeCell ref="A45:B45"/>
    <mergeCell ref="A47:B47"/>
    <mergeCell ref="A52:B52"/>
    <mergeCell ref="A54:B54"/>
    <mergeCell ref="A55:B55"/>
    <mergeCell ref="A56:B56"/>
    <mergeCell ref="A50:B50"/>
    <mergeCell ref="A58:B58"/>
    <mergeCell ref="A51:B51"/>
    <mergeCell ref="A48:B48"/>
    <mergeCell ref="A53:B53"/>
    <mergeCell ref="B31:H31"/>
    <mergeCell ref="B32:H32"/>
    <mergeCell ref="C2:D3"/>
    <mergeCell ref="A49:B49"/>
    <mergeCell ref="C40:D41"/>
    <mergeCell ref="A40:B41"/>
  </mergeCells>
  <conditionalFormatting sqref="A27:H28 A29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ElDorado</vt:lpstr>
      <vt:lpstr>Wichita</vt:lpstr>
      <vt:lpstr>Winfield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Mercer</dc:creator>
  <cp:lastModifiedBy>Tierney Kirtdoll</cp:lastModifiedBy>
  <cp:lastPrinted>2022-01-06T21:28:55Z</cp:lastPrinted>
  <dcterms:created xsi:type="dcterms:W3CDTF">2021-12-03T15:41:44Z</dcterms:created>
  <dcterms:modified xsi:type="dcterms:W3CDTF">2022-01-06T21:32:02Z</dcterms:modified>
</cp:coreProperties>
</file>